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Documents\2020\ABONNEMENTS2020\AFAIRE\DEFIN\WIKI 2019 2020\Nouveau dossier\"/>
    </mc:Choice>
  </mc:AlternateContent>
  <bookViews>
    <workbookView xWindow="0" yWindow="0" windowWidth="16380" windowHeight="8190" tabRatio="633"/>
  </bookViews>
  <sheets>
    <sheet name="LSHS" sheetId="14" r:id="rId1"/>
    <sheet name="AliLSHS" sheetId="16" r:id="rId2"/>
    <sheet name="Arts" sheetId="17" r:id="rId3"/>
    <sheet name="Bée Colmar" sheetId="18" r:id="rId4"/>
    <sheet name="Bée Sél" sheetId="19" r:id="rId5"/>
    <sheet name="Bée Stras" sheetId="20" r:id="rId6"/>
    <sheet name="Histoire" sheetId="21" r:id="rId7"/>
    <sheet name="Langues" sheetId="22" r:id="rId8"/>
    <sheet name="MISHA" sheetId="23" r:id="rId9"/>
    <sheet name="Portique" sheetId="25" r:id="rId10"/>
    <sheet name="Sc Sociales" sheetId="24" r:id="rId1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751" i="14" l="1"/>
  <c r="O66" i="24"/>
  <c r="O101" i="25"/>
  <c r="O135" i="23"/>
  <c r="O108" i="22"/>
  <c r="O72" i="21"/>
  <c r="O84" i="25"/>
  <c r="M84" i="25"/>
  <c r="O9" i="24"/>
  <c r="M9" i="24"/>
  <c r="O127" i="23"/>
  <c r="M127" i="23"/>
  <c r="O126" i="23"/>
  <c r="M126" i="23"/>
  <c r="O124" i="23"/>
  <c r="M124" i="23"/>
  <c r="O118" i="23"/>
  <c r="M118" i="23"/>
  <c r="O104" i="23"/>
  <c r="M104" i="23"/>
  <c r="O101" i="23"/>
  <c r="M101" i="23"/>
  <c r="O99" i="23"/>
  <c r="M99" i="23"/>
  <c r="O98" i="23"/>
  <c r="M98" i="23"/>
  <c r="O58" i="23"/>
  <c r="O39" i="23"/>
  <c r="M39" i="23"/>
  <c r="O36" i="23"/>
  <c r="M36" i="23"/>
  <c r="O3" i="23"/>
  <c r="M3" i="23"/>
  <c r="O93" i="22"/>
  <c r="M93" i="22"/>
  <c r="M66" i="22"/>
  <c r="M57" i="22"/>
  <c r="O80" i="20"/>
  <c r="O23" i="19"/>
  <c r="O45" i="18"/>
  <c r="O57" i="17"/>
  <c r="O68" i="16"/>
  <c r="O69" i="21"/>
  <c r="M69" i="21"/>
  <c r="O49" i="21"/>
  <c r="O25" i="21"/>
  <c r="M25" i="21"/>
  <c r="O5" i="21"/>
  <c r="M5" i="21"/>
  <c r="O41" i="20"/>
  <c r="M41" i="20"/>
  <c r="O33" i="17"/>
  <c r="M33" i="17"/>
  <c r="O8" i="17"/>
  <c r="M8" i="17"/>
  <c r="O28" i="16"/>
  <c r="M28" i="16"/>
  <c r="O680" i="14" l="1"/>
  <c r="M680" i="14"/>
  <c r="O656" i="14"/>
  <c r="M656" i="14"/>
  <c r="O566" i="14"/>
  <c r="M566" i="14"/>
  <c r="O565" i="14"/>
  <c r="M565" i="14"/>
  <c r="O563" i="14"/>
  <c r="M563" i="14"/>
  <c r="O557" i="14"/>
  <c r="M557" i="14"/>
  <c r="O543" i="14"/>
  <c r="M543" i="14"/>
  <c r="O540" i="14"/>
  <c r="M540" i="14"/>
  <c r="O538" i="14"/>
  <c r="M538" i="14"/>
  <c r="O537" i="14"/>
  <c r="M537" i="14"/>
  <c r="O497" i="14"/>
  <c r="O478" i="14"/>
  <c r="M478" i="14"/>
  <c r="O475" i="14"/>
  <c r="M475" i="14"/>
  <c r="O442" i="14"/>
  <c r="M442" i="14"/>
  <c r="O426" i="14"/>
  <c r="M426" i="14"/>
  <c r="M399" i="14"/>
  <c r="M390" i="14"/>
  <c r="O332" i="14"/>
  <c r="M332" i="14"/>
  <c r="O312" i="14"/>
  <c r="O288" i="14"/>
  <c r="M288" i="14"/>
  <c r="O268" i="14"/>
  <c r="M268" i="14"/>
  <c r="O216" i="14"/>
  <c r="M216" i="14"/>
  <c r="O99" i="14"/>
  <c r="M99" i="14"/>
  <c r="O74" i="14"/>
  <c r="M74" i="14"/>
  <c r="O28" i="14"/>
  <c r="O737" i="14" s="1"/>
  <c r="M28" i="14"/>
</calcChain>
</file>

<file path=xl/sharedStrings.xml><?xml version="1.0" encoding="utf-8"?>
<sst xmlns="http://schemas.openxmlformats.org/spreadsheetml/2006/main" count="18516" uniqueCount="2645">
  <si>
    <t xml:space="preserve"> </t>
  </si>
  <si>
    <t>SCD_Département</t>
  </si>
  <si>
    <t>SCD_Bib</t>
  </si>
  <si>
    <t>Titre à la BNU</t>
  </si>
  <si>
    <t>Code adresse EBSCO</t>
  </si>
  <si>
    <t>NOM DU TITRE</t>
  </si>
  <si>
    <t>Numéro du titre</t>
  </si>
  <si>
    <t>ISSN</t>
  </si>
  <si>
    <t>Editeur</t>
  </si>
  <si>
    <t>Format</t>
  </si>
  <si>
    <t>2019 : STATUT DU TITRE</t>
  </si>
  <si>
    <t>Réf facture 2019</t>
  </si>
  <si>
    <t>Prix ht 2019</t>
  </si>
  <si>
    <t>Taux de TVA</t>
  </si>
  <si>
    <t>2019ttc</t>
  </si>
  <si>
    <t>Pays de publication</t>
  </si>
  <si>
    <t>FRANCAIS / ETRANGER</t>
  </si>
  <si>
    <t>Abonnements multiples au SCD (nb &amp; bib)</t>
  </si>
  <si>
    <t>Papier + Online</t>
  </si>
  <si>
    <t>Renouvellement</t>
  </si>
  <si>
    <t>1921138/01</t>
  </si>
  <si>
    <t>SUPPRESSION</t>
  </si>
  <si>
    <t>FR</t>
  </si>
  <si>
    <t>FRANCAIS</t>
  </si>
  <si>
    <t>LSHS</t>
  </si>
  <si>
    <t>HISTOIRE</t>
  </si>
  <si>
    <t>BNU</t>
  </si>
  <si>
    <t>10</t>
  </si>
  <si>
    <t>1895</t>
  </si>
  <si>
    <t>296-784-036</t>
  </si>
  <si>
    <t>0769-0959</t>
  </si>
  <si>
    <t>AFRHC</t>
  </si>
  <si>
    <t>Papier</t>
  </si>
  <si>
    <t>PRESSES DE SCIENCES PO</t>
  </si>
  <si>
    <t>ROLLIN PUBLICATIONS</t>
  </si>
  <si>
    <t>PORTIQUE</t>
  </si>
  <si>
    <t>12</t>
  </si>
  <si>
    <t>ACTA MUSICOLOGICA</t>
  </si>
  <si>
    <t>009-259-003</t>
  </si>
  <si>
    <t>0001-6241</t>
  </si>
  <si>
    <t>BAERENREITER VERLAG</t>
  </si>
  <si>
    <t>1921145/01</t>
  </si>
  <si>
    <t>ETRANGER</t>
  </si>
  <si>
    <t>TAYLOR &amp; FRANCIS GROUP</t>
  </si>
  <si>
    <t>2,1 &amp; 5,5</t>
  </si>
  <si>
    <t>EN</t>
  </si>
  <si>
    <t>ACTES DE LA RECHERCHE EN SCIENCES SOCIALES</t>
  </si>
  <si>
    <t>011-339-009</t>
  </si>
  <si>
    <t>0335-5322</t>
  </si>
  <si>
    <t>EDITIONS DU SEUIL</t>
  </si>
  <si>
    <t>IEP / Sc soc</t>
  </si>
  <si>
    <t>Sc sociales</t>
  </si>
  <si>
    <t>19</t>
  </si>
  <si>
    <t>Bée COLMAR</t>
  </si>
  <si>
    <t>14</t>
  </si>
  <si>
    <t>ACTES DE LECTURE</t>
  </si>
  <si>
    <t>011-336-534</t>
  </si>
  <si>
    <t>0758-1475</t>
  </si>
  <si>
    <t>AFL</t>
  </si>
  <si>
    <t>Bée Colm / Bée Stras</t>
  </si>
  <si>
    <t>Bée STRAS</t>
  </si>
  <si>
    <t>16</t>
  </si>
  <si>
    <t>Papier + online</t>
  </si>
  <si>
    <t>1938960/02</t>
  </si>
  <si>
    <t>ACTUALITES SOCIALES HEBDOMADAIRES</t>
  </si>
  <si>
    <t>012-170-099</t>
  </si>
  <si>
    <t>1145-8690</t>
  </si>
  <si>
    <t>WOLTERS KLUWER - LAMY S A</t>
  </si>
  <si>
    <t>IDT / SC soc</t>
  </si>
  <si>
    <t>MISHA</t>
  </si>
  <si>
    <t>18</t>
  </si>
  <si>
    <t>En ligne (open Access)</t>
  </si>
  <si>
    <t>Bée Stras (ex carel)</t>
  </si>
  <si>
    <t>ADEAF = ASSOCIATION POUR LE DEVELOPPEMENT DE L ENSEIGNEMENT DE L ALLEMAND EN FRANCE</t>
  </si>
  <si>
    <t>012-876-165</t>
  </si>
  <si>
    <t>0986-2994</t>
  </si>
  <si>
    <t>ADEAF</t>
  </si>
  <si>
    <t>ADMINISTRATION ET EDUCATION</t>
  </si>
  <si>
    <t>013-238-647</t>
  </si>
  <si>
    <t>0222-674X</t>
  </si>
  <si>
    <t>ASSN FRANCAISE ADMIN EDUCATION</t>
  </si>
  <si>
    <t>ADULT EDUCATION QUARTERLY</t>
  </si>
  <si>
    <t>014-253-454</t>
  </si>
  <si>
    <t>0741-7136</t>
  </si>
  <si>
    <t>SAGE PERIODICALS INC</t>
  </si>
  <si>
    <t>US</t>
  </si>
  <si>
    <t>AEGYPTEN UND LEVANTE = EGYPT AND THE LEVANT</t>
  </si>
  <si>
    <t>019-084-409</t>
  </si>
  <si>
    <t>1015-5104</t>
  </si>
  <si>
    <t>VERLAG OESTER AKAD WISSENSCH</t>
  </si>
  <si>
    <t>Série numérotée</t>
  </si>
  <si>
    <t>AS</t>
  </si>
  <si>
    <t>AEGYPTUS</t>
  </si>
  <si>
    <t>019-087-006</t>
  </si>
  <si>
    <t>0001-9046</t>
  </si>
  <si>
    <t>VITA E PENSIERO PUBBLIC/UNIV</t>
  </si>
  <si>
    <t>1921145/01 &amp; 2001727 (2018)</t>
  </si>
  <si>
    <t>IT</t>
  </si>
  <si>
    <t>AFRICA</t>
  </si>
  <si>
    <t>021-225-016</t>
  </si>
  <si>
    <t>0001-9720</t>
  </si>
  <si>
    <t>CAMBRIDGE UNIVERSITY PRESS</t>
  </si>
  <si>
    <t>SC</t>
  </si>
  <si>
    <t>AFRICA BIBLIOGRAPHY</t>
  </si>
  <si>
    <t>021-250-553</t>
  </si>
  <si>
    <t>0266-6731</t>
  </si>
  <si>
    <t>20</t>
  </si>
  <si>
    <t>L HARMATTAN</t>
  </si>
  <si>
    <t>A CESSE DE PARAITRE</t>
  </si>
  <si>
    <t>DE BOECK</t>
  </si>
  <si>
    <t>BE</t>
  </si>
  <si>
    <t>AGORA DEBATS JEUNESSES</t>
  </si>
  <si>
    <t>024-006-488</t>
  </si>
  <si>
    <t>1268-5666</t>
  </si>
  <si>
    <t>ALLEMAGNE D AUJOURD HUI</t>
  </si>
  <si>
    <t>033-549-361</t>
  </si>
  <si>
    <t>0002-5712</t>
  </si>
  <si>
    <t>PRESSES UNIV SEPTENTRION</t>
  </si>
  <si>
    <t>IEP / Langues</t>
  </si>
  <si>
    <t>LANGUES</t>
  </si>
  <si>
    <t>11</t>
  </si>
  <si>
    <t>ANNALES - HISTOIRE SCIENCES SOCIALES</t>
  </si>
  <si>
    <t>055-868-761</t>
  </si>
  <si>
    <t>0395-2649</t>
  </si>
  <si>
    <t>LIBRAIRIE ARMAND COLIN</t>
  </si>
  <si>
    <t>IEP / HISTOIRE</t>
  </si>
  <si>
    <t>ANNALES HISTORIQUES DE LA REVOLUTION FRANCAISE</t>
  </si>
  <si>
    <t>056-622-005</t>
  </si>
  <si>
    <t>0003-4436</t>
  </si>
  <si>
    <t>ANNEE EPIGRAPHIQUE</t>
  </si>
  <si>
    <t>059-714-030</t>
  </si>
  <si>
    <t>0066-2348</t>
  </si>
  <si>
    <t>PRESSES UNIV FRANCE/DEPT REVUE</t>
  </si>
  <si>
    <t>fr</t>
  </si>
  <si>
    <t>ANNEE PHILOLOGIQUE</t>
  </si>
  <si>
    <t>059-730-002</t>
  </si>
  <si>
    <t>0184-6949</t>
  </si>
  <si>
    <t>SOCIETE EDITION BELLES LETTRES</t>
  </si>
  <si>
    <t>ARCHIVES DE PHILOSOPHIE</t>
  </si>
  <si>
    <t>074-926-007</t>
  </si>
  <si>
    <t>0003-9632</t>
  </si>
  <si>
    <t>CENTRE SEVRES-FAC JESUITES</t>
  </si>
  <si>
    <t>ARCHIVES DE SCIENCES SOCIALES DES RELIGIONS</t>
  </si>
  <si>
    <t>075-031-005</t>
  </si>
  <si>
    <t>0335-5985</t>
  </si>
  <si>
    <t>EDITIONS EHESS</t>
  </si>
  <si>
    <t>CAHIERS D ETUDES AFRICAINES</t>
  </si>
  <si>
    <t>164-230-005</t>
  </si>
  <si>
    <t>0008-0055</t>
  </si>
  <si>
    <t>CAHIERS DU GENRE</t>
  </si>
  <si>
    <t>164-273-864</t>
  </si>
  <si>
    <t>1298-6046</t>
  </si>
  <si>
    <t>IRESCO CNRS</t>
  </si>
  <si>
    <t>CARREFOURS DE L EDUCATION</t>
  </si>
  <si>
    <t>182-955-443</t>
  </si>
  <si>
    <t>1262-3490</t>
  </si>
  <si>
    <t>CORPS</t>
  </si>
  <si>
    <t>239-988-314</t>
  </si>
  <si>
    <t>1954-1228</t>
  </si>
  <si>
    <t>CNRS EDITIONS</t>
  </si>
  <si>
    <t>CRITIQUE - FRANCE</t>
  </si>
  <si>
    <t>245-925-003</t>
  </si>
  <si>
    <t>0011-1600</t>
  </si>
  <si>
    <t>CRITIQUE</t>
  </si>
  <si>
    <t>DEBAT</t>
  </si>
  <si>
    <t>261-978-415</t>
  </si>
  <si>
    <t>0246-2346</t>
  </si>
  <si>
    <t>EDITIONS GALLIMARD</t>
  </si>
  <si>
    <t>IEP /AliLSHS</t>
  </si>
  <si>
    <t>ALINEA-LSHS</t>
  </si>
  <si>
    <t>DEVIANCE &amp; SOCIETE</t>
  </si>
  <si>
    <t>270-230-006</t>
  </si>
  <si>
    <t>0378-7931</t>
  </si>
  <si>
    <t>MEDECINE ET HYGIENE</t>
  </si>
  <si>
    <t>SZ</t>
  </si>
  <si>
    <t>EDUCATION &amp; DIDACTIQUE</t>
  </si>
  <si>
    <t>293-170-000</t>
  </si>
  <si>
    <t>1956-3485</t>
  </si>
  <si>
    <t>PRESSES UNIVERSITAIRES RENNES</t>
  </si>
  <si>
    <t>Bée Strasbourg</t>
  </si>
  <si>
    <t>ESPACE GEOGRAPHIQUE</t>
  </si>
  <si>
    <t>NOUVEL ABONNEMENT</t>
  </si>
  <si>
    <t>Bée Stra / Geo</t>
  </si>
  <si>
    <t>ESPACES ET SOCIETES</t>
  </si>
  <si>
    <t>313-864-530</t>
  </si>
  <si>
    <t>0014-0481</t>
  </si>
  <si>
    <t>EDITIONS ERES</t>
  </si>
  <si>
    <t>GEO / SC SOC</t>
  </si>
  <si>
    <t>ESPRIT - FRANCE</t>
  </si>
  <si>
    <t>314-066-002</t>
  </si>
  <si>
    <t>0014-0759</t>
  </si>
  <si>
    <t>EDITIONS ESPRIT</t>
  </si>
  <si>
    <t>ETHNOLOGIE FRANCAISE</t>
  </si>
  <si>
    <t>316-029-883</t>
  </si>
  <si>
    <t>0046-2616</t>
  </si>
  <si>
    <t>ETUDES ANGLAISES</t>
  </si>
  <si>
    <t>316-282-003</t>
  </si>
  <si>
    <t>0014-195X</t>
  </si>
  <si>
    <t>EDITIONS KLINCKSIECK</t>
  </si>
  <si>
    <t>ETUDES DE LINGUISTIQUE APPLIQUEE</t>
  </si>
  <si>
    <t>316-547-009</t>
  </si>
  <si>
    <t>0071-190X</t>
  </si>
  <si>
    <t>ETUDES GERMANIQUES</t>
  </si>
  <si>
    <t>316-481-001</t>
  </si>
  <si>
    <t>0014-2115</t>
  </si>
  <si>
    <t>ETUDES PHILOSOPHIQUES</t>
  </si>
  <si>
    <t>316-612-076</t>
  </si>
  <si>
    <t>0014-2166</t>
  </si>
  <si>
    <t>ETUDES RURALES</t>
  </si>
  <si>
    <t>316-661-008</t>
  </si>
  <si>
    <t>0014-2182</t>
  </si>
  <si>
    <r>
      <rPr>
        <b/>
        <sz val="9"/>
        <color rgb="FF000000"/>
        <rFont val="Arial"/>
        <family val="2"/>
        <charset val="1"/>
      </rPr>
      <t>ETUDES THEATRALES</t>
    </r>
    <r>
      <rPr>
        <b/>
        <sz val="9"/>
        <color rgb="FFFF0000"/>
        <rFont val="Arial"/>
        <family val="2"/>
        <charset val="1"/>
      </rPr>
      <t xml:space="preserve"> (publication retardée)</t>
    </r>
  </si>
  <si>
    <t>316-757-756</t>
  </si>
  <si>
    <t>0778-8738</t>
  </si>
  <si>
    <t>FORMATION EMPLOI</t>
  </si>
  <si>
    <t>349-356-741</t>
  </si>
  <si>
    <t>0759-6340</t>
  </si>
  <si>
    <t>DILA - DOCUMENTATION FRANCAISE</t>
  </si>
  <si>
    <t>Bée STRAS / IDT</t>
  </si>
  <si>
    <t>FRANCAIS AUJOURD HUI</t>
  </si>
  <si>
    <t>352-370-510</t>
  </si>
  <si>
    <t>0184-7732</t>
  </si>
  <si>
    <t>GERMANICA - VILLENEUVE D ASCQ</t>
  </si>
  <si>
    <t>368-082-012</t>
  </si>
  <si>
    <t>0984-2632</t>
  </si>
  <si>
    <t>CENTRE DE GESTION DES REVUES</t>
  </si>
  <si>
    <t>GRADHIVA</t>
  </si>
  <si>
    <t>374-434-850</t>
  </si>
  <si>
    <t>0764-8928</t>
  </si>
  <si>
    <t>MUSEE DU QUAI BRANLY</t>
  </si>
  <si>
    <t>HISTOIRE DE L EDUCATION</t>
  </si>
  <si>
    <t>394-105-837</t>
  </si>
  <si>
    <t>0221-6280</t>
  </si>
  <si>
    <t>ENS EDITIONS</t>
  </si>
  <si>
    <t>HISTOIRE ET SOCIETES RURALES</t>
  </si>
  <si>
    <t>394-209-514</t>
  </si>
  <si>
    <t>1254-728X</t>
  </si>
  <si>
    <t>ASSN HIST SOC RURALES</t>
  </si>
  <si>
    <t>HOMME - REVUE FRANCAISE D ANTHROPOLOGIE</t>
  </si>
  <si>
    <t>398-243-006</t>
  </si>
  <si>
    <t>0439-4216</t>
  </si>
  <si>
    <t>HOMMES &amp; MIGRATIONS</t>
  </si>
  <si>
    <t>398-292-003</t>
  </si>
  <si>
    <t>1142-852X</t>
  </si>
  <si>
    <t>CITE NATL HIST IMMIG/PALAIS</t>
  </si>
  <si>
    <t>Bée Stras</t>
  </si>
  <si>
    <t>INFORMATION GEOGRAPHIQUE</t>
  </si>
  <si>
    <t>428-012-280</t>
  </si>
  <si>
    <t>0020-0093</t>
  </si>
  <si>
    <t>Bée Stras/Géo</t>
  </si>
  <si>
    <t>INFORMATIONS SOCIALES - CNAF</t>
  </si>
  <si>
    <t>429-023-005</t>
  </si>
  <si>
    <t>0046-9459</t>
  </si>
  <si>
    <t>CAISSE NATL ALLOCATIONS FAMILI</t>
  </si>
  <si>
    <t>JOURNAL DE LA SOCIETE DES OCEANISTES</t>
  </si>
  <si>
    <t>496-348-004</t>
  </si>
  <si>
    <t>0300-953X</t>
  </si>
  <si>
    <t>SOCIETE DES OCEANISTES</t>
  </si>
  <si>
    <t>JOURNAL DES ANTHROPOLOGUES</t>
  </si>
  <si>
    <t>468-624-994</t>
  </si>
  <si>
    <t>1156-0428</t>
  </si>
  <si>
    <t>ASSN FRANCAISE ANTHROPOLOGUES</t>
  </si>
  <si>
    <t>Bée SEL</t>
  </si>
  <si>
    <t>15</t>
  </si>
  <si>
    <r>
      <rPr>
        <b/>
        <sz val="9"/>
        <color rgb="FF000000"/>
        <rFont val="Arial"/>
        <family val="2"/>
        <charset val="1"/>
      </rPr>
      <t xml:space="preserve">La Nouvelle revue Éducation et société inclusives </t>
    </r>
    <r>
      <rPr>
        <b/>
        <i/>
        <sz val="9"/>
        <color rgb="FF000000"/>
        <rFont val="Arial"/>
        <family val="2"/>
        <charset val="1"/>
      </rPr>
      <t>suite de NOUVELLE REVUE L ADAPTATION &amp; LA SCOLARISATION</t>
    </r>
  </si>
  <si>
    <t>644-552-511</t>
  </si>
  <si>
    <t>2609-5211</t>
  </si>
  <si>
    <t>INS HEA</t>
  </si>
  <si>
    <t>Bée Sel / Bée Stras</t>
  </si>
  <si>
    <t>LANGAGES</t>
  </si>
  <si>
    <t>515-570-018</t>
  </si>
  <si>
    <t>0458-726X</t>
  </si>
  <si>
    <t>LANGUE FRANCAISE</t>
  </si>
  <si>
    <t>516-028-024</t>
  </si>
  <si>
    <t>0023-8368</t>
  </si>
  <si>
    <t>ARTS</t>
  </si>
  <si>
    <t>09</t>
  </si>
  <si>
    <t>LIGEIA</t>
  </si>
  <si>
    <t>526-529-680</t>
  </si>
  <si>
    <t>0989-6023</t>
  </si>
  <si>
    <t>LIGEIA /DOSSIERS DE L ART</t>
  </si>
  <si>
    <t>LITTERATURE</t>
  </si>
  <si>
    <t>530-233-022</t>
  </si>
  <si>
    <t>0047-4800</t>
  </si>
  <si>
    <t>LITTERATURES CLASSIQUES</t>
  </si>
  <si>
    <t>530-290-576</t>
  </si>
  <si>
    <t>0992-5279</t>
  </si>
  <si>
    <t>PUM UNIV TOUL/LE MIRAIL</t>
  </si>
  <si>
    <t>MARGES - UNIVERSITE PARIS 8</t>
  </si>
  <si>
    <t>548-420-740</t>
  </si>
  <si>
    <t>1767-7114</t>
  </si>
  <si>
    <t>PRESSES UNIV VINCENNES/PARIS 8</t>
  </si>
  <si>
    <t>MEDIEVALES</t>
  </si>
  <si>
    <t>562-603-829</t>
  </si>
  <si>
    <t>0751-2708</t>
  </si>
  <si>
    <t>MIGRATIONS SOCIETE</t>
  </si>
  <si>
    <t>575-602-859</t>
  </si>
  <si>
    <t>0995-7367</t>
  </si>
  <si>
    <t>CIEMI SERVICE ABONNEMENTS</t>
  </si>
  <si>
    <t>MONDES - HISTOIRE ESPACES RELATIONS</t>
  </si>
  <si>
    <t>589-784-160</t>
  </si>
  <si>
    <t>2261-6268</t>
  </si>
  <si>
    <t>PRESSES UNIV DE RENNES II</t>
  </si>
  <si>
    <t>HISTOIRE / IEP</t>
  </si>
  <si>
    <t>MOYEN AGE - REVUE D HISTOIRE ET DE PHILOLOGIE</t>
  </si>
  <si>
    <t>600-338-008</t>
  </si>
  <si>
    <t>0027-2841</t>
  </si>
  <si>
    <r>
      <rPr>
        <b/>
        <sz val="9"/>
        <color rgb="FF000000"/>
        <rFont val="Arial"/>
        <family val="2"/>
        <charset val="1"/>
      </rPr>
      <t>MUSURGIA</t>
    </r>
    <r>
      <rPr>
        <b/>
        <sz val="9"/>
        <color rgb="FFFF0000"/>
        <rFont val="Arial"/>
        <family val="2"/>
        <charset val="1"/>
      </rPr>
      <t xml:space="preserve"> (pub retardée)</t>
    </r>
  </si>
  <si>
    <t>604-851-816</t>
  </si>
  <si>
    <t>1257-7537</t>
  </si>
  <si>
    <t>EDITIONS ESKA</t>
  </si>
  <si>
    <t>NECTART</t>
  </si>
  <si>
    <t>EDITIONS DE L'ATTRIBUT</t>
  </si>
  <si>
    <t>1929581/01</t>
  </si>
  <si>
    <t>NOUVELLES QUESTIONS FEMINISTES</t>
  </si>
  <si>
    <t>644-774-903</t>
  </si>
  <si>
    <t>0248-4951</t>
  </si>
  <si>
    <t>EDITIONS ANTIPODES</t>
  </si>
  <si>
    <t>POETIQUE</t>
  </si>
  <si>
    <t>703-320-002</t>
  </si>
  <si>
    <t>1245-1274</t>
  </si>
  <si>
    <t>POLITIQUE AFRICAINE</t>
  </si>
  <si>
    <t>706-081-700</t>
  </si>
  <si>
    <t>0244-7827</t>
  </si>
  <si>
    <t>EDITIONS KARTHALA</t>
  </si>
  <si>
    <t>POPULATION - FRENCH ED</t>
  </si>
  <si>
    <t>708-380-001</t>
  </si>
  <si>
    <t>0032-4663</t>
  </si>
  <si>
    <t>INED</t>
  </si>
  <si>
    <t>PROBLEMES D AMERIQUE LATINE</t>
  </si>
  <si>
    <t>718-551-377</t>
  </si>
  <si>
    <t>0765-1333</t>
  </si>
  <si>
    <t>RAISON PRESENTE</t>
  </si>
  <si>
    <t>0033-9075</t>
  </si>
  <si>
    <t>RECHERCHE ET FORMATION</t>
  </si>
  <si>
    <t>755-712-320</t>
  </si>
  <si>
    <t>0988-1824</t>
  </si>
  <si>
    <t>1921138/01 &amp; 1921144/01</t>
  </si>
  <si>
    <t>Bée Sel / Bée STRAS / Portique</t>
  </si>
  <si>
    <t>RECHERCHES FAMILIALES</t>
  </si>
  <si>
    <t>755-831-989</t>
  </si>
  <si>
    <t>1763-718X</t>
  </si>
  <si>
    <t>UNAF REALITES FAMILIALES</t>
  </si>
  <si>
    <t>CA</t>
  </si>
  <si>
    <t>RECHERCHES SUR DIDEROT ET SUR L ENCYCLOPEDIE</t>
  </si>
  <si>
    <t>755-820-321</t>
  </si>
  <si>
    <t>0769-0886</t>
  </si>
  <si>
    <t>AMALIVRE</t>
  </si>
  <si>
    <t>1929579/01</t>
  </si>
  <si>
    <t>REVUE ARCHEOLOGIQUE</t>
  </si>
  <si>
    <t>775-345-036</t>
  </si>
  <si>
    <t>0035-0737</t>
  </si>
  <si>
    <t>REVUE D HISTOIRE LITTERAIRE DE LA FRANCE</t>
  </si>
  <si>
    <t>777-897-034</t>
  </si>
  <si>
    <t>0035-2411</t>
  </si>
  <si>
    <t>REVUE D HISTOIRE MODERNE ET CONTEMPORAINE</t>
  </si>
  <si>
    <t>777-962-002</t>
  </si>
  <si>
    <t>0048-8003</t>
  </si>
  <si>
    <t>EDITIONS BELIN</t>
  </si>
  <si>
    <t>REVUE DE L HISTOIRE DES RELIGIONS</t>
  </si>
  <si>
    <t>777-995-006</t>
  </si>
  <si>
    <t>0035-1423</t>
  </si>
  <si>
    <t>REVUE DE LITTERATURE COMPAREE</t>
  </si>
  <si>
    <t>779-081-991</t>
  </si>
  <si>
    <t>0035-1466</t>
  </si>
  <si>
    <t>REVUE DE METAPHYSIQUE ET DE MORALE</t>
  </si>
  <si>
    <t>779-484-021</t>
  </si>
  <si>
    <t>0035-1571</t>
  </si>
  <si>
    <t>REVUE DIX-HUITIEME SIECLE</t>
  </si>
  <si>
    <t>776-166-007</t>
  </si>
  <si>
    <t>0070-6760</t>
  </si>
  <si>
    <t>MASSON EDITIONS</t>
  </si>
  <si>
    <t>1921138/01 credit et nelle facture 1936043</t>
  </si>
  <si>
    <t>REVUE DU CRIEUR</t>
  </si>
  <si>
    <t>2428-4068</t>
  </si>
  <si>
    <t>ELSEVIER MASSON</t>
  </si>
  <si>
    <t>1921138/01 credit puis refacturé 1936043</t>
  </si>
  <si>
    <t>REVUE EUROPEENNE DES MIGRATIONS INTERNATIONALES - REMI</t>
  </si>
  <si>
    <t>776-791-600</t>
  </si>
  <si>
    <t>0765-0752</t>
  </si>
  <si>
    <t>REMI</t>
  </si>
  <si>
    <t>REVUE FRANCAISE D ETUDES AMERICAINES</t>
  </si>
  <si>
    <t>777-052-002</t>
  </si>
  <si>
    <t>0397-7870</t>
  </si>
  <si>
    <t>REVUE FRANCAISE D HISTOIRE ECONOMIQUE</t>
  </si>
  <si>
    <t>777-132-005</t>
  </si>
  <si>
    <t>2427-4062</t>
  </si>
  <si>
    <t>LES PRESSES RECHERCHE HIST</t>
  </si>
  <si>
    <t>REVUE FRANCAISE DE PEDAGOGIE</t>
  </si>
  <si>
    <t>777-191-000</t>
  </si>
  <si>
    <t>0556-7807</t>
  </si>
  <si>
    <t>INRP</t>
  </si>
  <si>
    <t>REVUE FRANCAISE DE SOCIOLOGIE - WITHOUT SUPPLEMENT</t>
  </si>
  <si>
    <t>777-290-016</t>
  </si>
  <si>
    <t>0035-2969</t>
  </si>
  <si>
    <t>REVUE FRANCAISE DES AFFAIRES SOCIALES</t>
  </si>
  <si>
    <t>776-872-004</t>
  </si>
  <si>
    <t>0035-2985</t>
  </si>
  <si>
    <t>REVUE HISTORIQUE</t>
  </si>
  <si>
    <t>778-093-088</t>
  </si>
  <si>
    <t>0035-3264</t>
  </si>
  <si>
    <t>ROMAN 20-50</t>
  </si>
  <si>
    <t>787-073-618</t>
  </si>
  <si>
    <t>0295-5024</t>
  </si>
  <si>
    <t>SCIENCES DE L EDUCATION POUR L ERE NOUVELLE</t>
  </si>
  <si>
    <t>805-727-005</t>
  </si>
  <si>
    <t>0755-9593</t>
  </si>
  <si>
    <t>UNIVERSITE DE CAEN - CERSE</t>
  </si>
  <si>
    <t>SCIENCES DU DESIGN</t>
  </si>
  <si>
    <t>805-634-049</t>
  </si>
  <si>
    <t>2428-3711</t>
  </si>
  <si>
    <t>PRESSES UNIVERSITAIRES DE FRANCE</t>
  </si>
  <si>
    <t>SCIENCES SOCIALES ET SANTE</t>
  </si>
  <si>
    <t>805-886-439</t>
  </si>
  <si>
    <t>0294-0337</t>
  </si>
  <si>
    <t>JOHN LIBBEY EUROTEXT LTD</t>
  </si>
  <si>
    <t>SOCIETES</t>
  </si>
  <si>
    <t>826-620-023</t>
  </si>
  <si>
    <t>0765-3697</t>
  </si>
  <si>
    <t>STAPS : REVUE DES SCIENCES ET TECHNIQUES DES ACTIVITES PHYSIQUES ET SPORTIVES</t>
  </si>
  <si>
    <t>849-827-258</t>
  </si>
  <si>
    <t>0247-106X</t>
  </si>
  <si>
    <t>TECHNIQUES ET CULTURE</t>
  </si>
  <si>
    <t>878-702-265</t>
  </si>
  <si>
    <t>0248-6016</t>
  </si>
  <si>
    <t>TRAVAIL GENRE ET SOCIETE</t>
  </si>
  <si>
    <t>906-430-046</t>
  </si>
  <si>
    <t>1294-6303</t>
  </si>
  <si>
    <t>1921138/01, credit puis refacturé 1936043</t>
  </si>
  <si>
    <t>EDITIONS NECPLUS</t>
  </si>
  <si>
    <t>ALTERNATIVES ECONOMIQUES</t>
  </si>
  <si>
    <t>ALTERNATIVES ECONOMIQUES -   WITH SPECIAL ISSUES - PRINT</t>
  </si>
  <si>
    <t>034-755-516</t>
  </si>
  <si>
    <t>0247-3739</t>
  </si>
  <si>
    <t>CUEJ / IDT / IEP / BIP / PEGE /AliLSHS</t>
  </si>
  <si>
    <t>EDITIONS DU CNRS</t>
  </si>
  <si>
    <t>PUN/ED UNIV DE LORRAINE</t>
  </si>
  <si>
    <t>BOOKS - FRANCE</t>
  </si>
  <si>
    <t>131-188-400</t>
  </si>
  <si>
    <t>1967-7375</t>
  </si>
  <si>
    <t>BOOKS</t>
  </si>
  <si>
    <t>SCIENCES HUMAINES - SIMPLE</t>
  </si>
  <si>
    <t>805-757-689</t>
  </si>
  <si>
    <t>0996-6994</t>
  </si>
  <si>
    <t>SCIENCES HUMAINES</t>
  </si>
  <si>
    <t>BP / IEP / Bée Colm / BIP / AliLSHS ( BP +BMO dossiers)</t>
  </si>
  <si>
    <t>LEVANT PACK</t>
  </si>
  <si>
    <t>523-157-017</t>
  </si>
  <si>
    <t>0075-8914</t>
  </si>
  <si>
    <t>5,5 &amp; 2,1</t>
  </si>
  <si>
    <t>1921144/01</t>
  </si>
  <si>
    <t>COURRIER INTERNATIONAL - WITH 4 HORS SERIES</t>
  </si>
  <si>
    <t>243-251-212</t>
  </si>
  <si>
    <t>COURRIER INTERNATIONAL</t>
  </si>
  <si>
    <t>CUEJ / IEP / Bée Colm /Histoire/ BIP/LANGUES / AliLSHS</t>
  </si>
  <si>
    <t>1169-114X</t>
  </si>
  <si>
    <t>243-251-224</t>
  </si>
  <si>
    <t>1154-516X ; 1169-114X</t>
  </si>
  <si>
    <t>Papier + e-mail</t>
  </si>
  <si>
    <t>GUARDIAN - WEEKLY ED - ENGLAND</t>
  </si>
  <si>
    <t>379-447-153</t>
  </si>
  <si>
    <t>0261-3077</t>
  </si>
  <si>
    <t>GUARDIAN</t>
  </si>
  <si>
    <t>Journal papier</t>
  </si>
  <si>
    <t>Cuej / IEP / LANGUES</t>
  </si>
  <si>
    <t>L EQUIPE</t>
  </si>
  <si>
    <t>312-202-989</t>
  </si>
  <si>
    <t>0153-1069</t>
  </si>
  <si>
    <t>CUEJ / AliLSHS</t>
  </si>
  <si>
    <t>L EXPRESS - FRENCH ED</t>
  </si>
  <si>
    <t>324-364-645</t>
  </si>
  <si>
    <t>0014-5270</t>
  </si>
  <si>
    <t>GROUPE EXPRESS ROULARTA</t>
  </si>
  <si>
    <t>IEP /BIP/ PEGE / AliLSHS</t>
  </si>
  <si>
    <t>L OBS - WITH HORS SERIE</t>
  </si>
  <si>
    <t>649-616-436</t>
  </si>
  <si>
    <t>2416-8793</t>
  </si>
  <si>
    <t>LE NOUVEL OBSERVATEUR</t>
  </si>
  <si>
    <t>1921137/01</t>
  </si>
  <si>
    <t>API/CUEJ/BMO/ IEP/BIP/ PEGE / AliLSHS</t>
  </si>
  <si>
    <t>L OEIL</t>
  </si>
  <si>
    <t>652-209-008</t>
  </si>
  <si>
    <t>0029-862X</t>
  </si>
  <si>
    <t>ARTCLAIR EDITIONS</t>
  </si>
  <si>
    <t>ARTS / BIP</t>
  </si>
  <si>
    <t>LA CROIX</t>
  </si>
  <si>
    <t>246-199-612</t>
  </si>
  <si>
    <t>0242-6056</t>
  </si>
  <si>
    <t>BAYARD PRESSE</t>
  </si>
  <si>
    <t>CUEJ/IEP/ AliLSHS</t>
  </si>
  <si>
    <t>SOPHIA PUBLICATIONS</t>
  </si>
  <si>
    <t>LE FIGARO - FORMULE CLUB</t>
  </si>
  <si>
    <t>335-191-082</t>
  </si>
  <si>
    <t>0182-5852</t>
  </si>
  <si>
    <t>LE FIGARO SA</t>
  </si>
  <si>
    <t>CUEJ / IEP / PEGE / AliLSHS (différentes formules)</t>
  </si>
  <si>
    <t>LE MONDE</t>
  </si>
  <si>
    <t>589-626-100</t>
  </si>
  <si>
    <t>0395-2037</t>
  </si>
  <si>
    <t>API / BIP/BMO/CUEJ / Bée COLM /  FAC / HISTOIRE / IEP / LANGUES / PEGE / SC SOC / AliLSHS</t>
  </si>
  <si>
    <t>LE POINT</t>
  </si>
  <si>
    <t>703-741-009</t>
  </si>
  <si>
    <t>0242-6005</t>
  </si>
  <si>
    <t>CUEJ/ IEP/ PEGE / AliLSHS</t>
  </si>
  <si>
    <t>TELERAMA - ED PARISIENNE</t>
  </si>
  <si>
    <t>881-129-092</t>
  </si>
  <si>
    <t>0040-2699</t>
  </si>
  <si>
    <t>TELERAMA</t>
  </si>
  <si>
    <t>CUEJ / BIP /AliLSHS</t>
  </si>
  <si>
    <t>L HISTOIRE</t>
  </si>
  <si>
    <t>394-101-554</t>
  </si>
  <si>
    <t>0182-2411</t>
  </si>
  <si>
    <t>HISTOIRE /IEP / Bée Stras (BIB histoire : abonn comprend les collections)</t>
  </si>
  <si>
    <t>L HISTOIRE C-W COLLECTIONS DE L HISTOIRE</t>
  </si>
  <si>
    <t>394-101-679</t>
  </si>
  <si>
    <t>LE MONDE DIPLOMATIQUE - FRANCE</t>
  </si>
  <si>
    <t>589-661-032</t>
  </si>
  <si>
    <t>0026-9395</t>
  </si>
  <si>
    <t>API / CUEJ / IEP / PEGE /SC SOC / AliLSHS</t>
  </si>
  <si>
    <t>LE NOUVEAU MAGAZINE LITTERAIRE</t>
  </si>
  <si>
    <t>540-828-001</t>
  </si>
  <si>
    <t>0024-9807</t>
  </si>
  <si>
    <t>Portique / AliLSHS</t>
  </si>
  <si>
    <t>Portique</t>
  </si>
  <si>
    <t>Portique /  AliLSHS</t>
  </si>
  <si>
    <t>MANIERE DE VOIR</t>
  </si>
  <si>
    <t>546-035-742</t>
  </si>
  <si>
    <t>1241-6290</t>
  </si>
  <si>
    <t>IEP/ BIP /  AliLSHS</t>
  </si>
  <si>
    <t>STUDIA NEOPHILOLOGICA</t>
  </si>
  <si>
    <t>857-955-059</t>
  </si>
  <si>
    <t>0039-3274</t>
  </si>
  <si>
    <t>SW</t>
  </si>
  <si>
    <t>PRESSES UNIV BORDEAUX</t>
  </si>
  <si>
    <t>EDITIONS MARTIN MEDIA</t>
  </si>
  <si>
    <t>EDITIONS LA PENSEE SAUVAGE</t>
  </si>
  <si>
    <t>EDP SCIENCES</t>
  </si>
  <si>
    <t>AKKADICA</t>
  </si>
  <si>
    <t>029-998-747</t>
  </si>
  <si>
    <t>1378-5087</t>
  </si>
  <si>
    <t>CENTRE ASSYRIOLOGIQUE G DOSSIN</t>
  </si>
  <si>
    <t>AKKADICA SUPPLEMENTUM</t>
  </si>
  <si>
    <t>029-998-750</t>
  </si>
  <si>
    <t>2034-1687</t>
  </si>
  <si>
    <t>ALBINEANA</t>
  </si>
  <si>
    <t>031-995-343</t>
  </si>
  <si>
    <t>1154-5852</t>
  </si>
  <si>
    <t>ASSN AMIS D AGRIPPA D AUBIGNE</t>
  </si>
  <si>
    <t>ALLMENDE</t>
  </si>
  <si>
    <t>034-043-000</t>
  </si>
  <si>
    <t>0720-3098</t>
  </si>
  <si>
    <t>MITTELDEUTSCHER VERLAGGMBH</t>
  </si>
  <si>
    <t>1921143/01</t>
  </si>
  <si>
    <t>GE</t>
  </si>
  <si>
    <t>ALSACE - HISTOIRE COLLECTION /FOR FRANCE/</t>
  </si>
  <si>
    <t>034-486-682</t>
  </si>
  <si>
    <t>FEDN SOC HIST ARCHEOLOG ALSACE</t>
  </si>
  <si>
    <t>2001726 (2019)</t>
  </si>
  <si>
    <t>ALTERNATIVES THEATRALES</t>
  </si>
  <si>
    <t>034-811-133</t>
  </si>
  <si>
    <t>0774-4145</t>
  </si>
  <si>
    <t>ALTORIENTALISCHE FORSCHUNGEN</t>
  </si>
  <si>
    <t>034-836-254</t>
  </si>
  <si>
    <t>0232-8461</t>
  </si>
  <si>
    <t>AKADEMIE VERLAG/OLDENBOURG VLG</t>
  </si>
  <si>
    <t>DE</t>
  </si>
  <si>
    <t>AMERICAN JOURNAL OF SOCIOLOGY</t>
  </si>
  <si>
    <t>044-380-004</t>
  </si>
  <si>
    <t>0002-9602</t>
  </si>
  <si>
    <t>UNIVERSITY OF CHICAGO PRESS</t>
  </si>
  <si>
    <t>AMERICAN LITERATURE</t>
  </si>
  <si>
    <t>045-101-003</t>
  </si>
  <si>
    <t>0002-9831</t>
  </si>
  <si>
    <t>DUKE UNIVERSITY PRESS</t>
  </si>
  <si>
    <t>AMERICAN QUARTERLY</t>
  </si>
  <si>
    <t>047-436-001</t>
  </si>
  <si>
    <t>0003-0678</t>
  </si>
  <si>
    <t>JOHNS HOPKINS UNIV PRESS</t>
  </si>
  <si>
    <t>AMERICAN SOCIOLOGICAL REVIEW</t>
  </si>
  <si>
    <t>049-194-014</t>
  </si>
  <si>
    <t>0003-1224</t>
  </si>
  <si>
    <t>AMERIKASTUDIEN = AMERICAN STUDIES</t>
  </si>
  <si>
    <t>050-762-004</t>
  </si>
  <si>
    <t>0340-2827</t>
  </si>
  <si>
    <t>UNIVERSITAETSVLG WINTER GMBH</t>
  </si>
  <si>
    <t>ok</t>
  </si>
  <si>
    <t>AMERINDIA</t>
  </si>
  <si>
    <t>050-780-147</t>
  </si>
  <si>
    <t>0221-8852</t>
  </si>
  <si>
    <t>AEA/LABORATOIRE CELIA</t>
  </si>
  <si>
    <t>1921141/01 &amp; 2001725 (vol 41)</t>
  </si>
  <si>
    <t>AMIS D ANDRE GIDE BULLETIN</t>
  </si>
  <si>
    <t>051-072-049</t>
  </si>
  <si>
    <t>0044-8133</t>
  </si>
  <si>
    <t>ASSOCIATION AMIS D ANDRE GIDE</t>
  </si>
  <si>
    <t>ANALECTA PAPYROLOGICA</t>
  </si>
  <si>
    <t>052-237-005</t>
  </si>
  <si>
    <t>1122-2336</t>
  </si>
  <si>
    <t>GEM SRL</t>
  </si>
  <si>
    <t>2001727 (vol 30)</t>
  </si>
  <si>
    <t>ANATOLIA ANTIQUA</t>
  </si>
  <si>
    <t>053-516-894</t>
  </si>
  <si>
    <t>1018-1946</t>
  </si>
  <si>
    <t>DIFFUSION DE BOCCARD</t>
  </si>
  <si>
    <t>ANATOLICA</t>
  </si>
  <si>
    <t>053-526-018</t>
  </si>
  <si>
    <t>0066-1554</t>
  </si>
  <si>
    <t>EDITIONS PEETERS</t>
  </si>
  <si>
    <t>2000506/01 (vol 45)</t>
  </si>
  <si>
    <t>NE</t>
  </si>
  <si>
    <t>ANCIENT SOCIETY</t>
  </si>
  <si>
    <t>053-841-029</t>
  </si>
  <si>
    <t>0066-1619</t>
  </si>
  <si>
    <t>ANNALES DE L EST</t>
  </si>
  <si>
    <t>056-410-699</t>
  </si>
  <si>
    <t>0365-2017</t>
  </si>
  <si>
    <t>ASSN HISTORIENS DE L EST</t>
  </si>
  <si>
    <t>1921138/01 1921144/01 (2018&amp;19)</t>
  </si>
  <si>
    <t>ANNALES DE LA RECHERCHE URBAINE</t>
  </si>
  <si>
    <t>057-398-703</t>
  </si>
  <si>
    <t>0180-930X</t>
  </si>
  <si>
    <t>MIN EQUIP LOGEMENT &amp; TRANSPORT</t>
  </si>
  <si>
    <t>ANNEE SOCIOLOGIQUE</t>
  </si>
  <si>
    <t>059-796-037</t>
  </si>
  <si>
    <t>0066-2399</t>
  </si>
  <si>
    <t>ANNUAIRE DE LA SOCIETE D   HISTOIRE DES QUATRE CANTONS</t>
  </si>
  <si>
    <t>060-312-964</t>
  </si>
  <si>
    <t>0761-8654</t>
  </si>
  <si>
    <t>SOC HISTOIRE QUATRE CANTONS</t>
  </si>
  <si>
    <t>ANNUAIRE DE LA SOCIETE D HISTOIRE &amp; D ARCHEOLOGIE DE COLMAR</t>
  </si>
  <si>
    <t>060-312-915</t>
  </si>
  <si>
    <t>0766-5911</t>
  </si>
  <si>
    <t>SOCIETE HISTOIRE ARCHEOLOGIE</t>
  </si>
  <si>
    <t>1943184/01</t>
  </si>
  <si>
    <t>ANNUAIRE DE LA SOCIETE D HISTOIRE DU SUNDGAU</t>
  </si>
  <si>
    <t>060-312-998</t>
  </si>
  <si>
    <t>1271-6065</t>
  </si>
  <si>
    <t>SOCIETE HISTOIRE DU SUNDGAU</t>
  </si>
  <si>
    <t>ANNUAIRE DE LA SOCIETE D HISTOIRE DU VAL &amp; VILLE DU MUNSTER</t>
  </si>
  <si>
    <t>060-313-038</t>
  </si>
  <si>
    <t>1146-7363</t>
  </si>
  <si>
    <t>STE HIST VAL &amp; VILLE MUNSTER</t>
  </si>
  <si>
    <t>ANNUAIRE DE LA SOCIETE D HISTOIRE DU VAL DE VILLE</t>
  </si>
  <si>
    <t>060-313-020</t>
  </si>
  <si>
    <t>0399-2330</t>
  </si>
  <si>
    <t>SHVV</t>
  </si>
  <si>
    <t>ANNUAIRE DE LA SOCIETE DES   AMIS DU VIEUX STRASBOURG</t>
  </si>
  <si>
    <t>051-109-450</t>
  </si>
  <si>
    <t>SOC AMIS DU VIEUX STRASBOURG</t>
  </si>
  <si>
    <t>Adhésion</t>
  </si>
  <si>
    <t>ANNUAIRE DES AMIS DE LA BIBLIOTHEQUE HUMANISTE DE SELESTAT</t>
  </si>
  <si>
    <t>060-058-900</t>
  </si>
  <si>
    <t>0182-6557</t>
  </si>
  <si>
    <t>BIBLIOTHEQUE HUMANIST SELESTAT</t>
  </si>
  <si>
    <t>ANNUAIRE SOCIETE HISTOIRE &amp; ARCHEOLOGIE DAMBACH BARR OBERNAI</t>
  </si>
  <si>
    <t>060-312-919</t>
  </si>
  <si>
    <t>0990-2473</t>
  </si>
  <si>
    <t>SHA DE DAMBACH BARR OBERNAI</t>
  </si>
  <si>
    <t>ANNUAIRE SOCIETE HISTOIRE &amp; ARCHEOLOGIE MOLSHEIM &amp; ENVIRONS</t>
  </si>
  <si>
    <t>060-312-923</t>
  </si>
  <si>
    <t>SOC HIST ARCHEOL MOLSHEIM &amp;</t>
  </si>
  <si>
    <t>ANTHROPOLOGIE ET SOCIETES</t>
  </si>
  <si>
    <t>064-145-006</t>
  </si>
  <si>
    <t>0702-8997</t>
  </si>
  <si>
    <t>ANTIKE KUNST</t>
  </si>
  <si>
    <t>064-550-007</t>
  </si>
  <si>
    <t>0003-5688</t>
  </si>
  <si>
    <t>VEREIN FREUNDE ANTIKER KUNST</t>
  </si>
  <si>
    <t>ANTIKE PLASTIK</t>
  </si>
  <si>
    <t>064-561-004</t>
  </si>
  <si>
    <t>0518-018X</t>
  </si>
  <si>
    <t>DR LUDWIG REICHERT VERLAG</t>
  </si>
  <si>
    <t>2001727 (vol 31)</t>
  </si>
  <si>
    <t>ANTIQUITE TARDIVE = SPAETANTIKE = TARDA ANTICHITA = ANTIGUEDAD TARDIA = LATE ANTIQUITY</t>
  </si>
  <si>
    <t>065-078-016</t>
  </si>
  <si>
    <t>1250-7334</t>
  </si>
  <si>
    <t>BREPOLS PUBLISHERS</t>
  </si>
  <si>
    <t>ANTIQUITES AFRICAINES</t>
  </si>
  <si>
    <t>065-086-001</t>
  </si>
  <si>
    <t>0066-4871</t>
  </si>
  <si>
    <t>APPROCHE NEUROPSYCHOLOGIQUE DES APPRENTISSAGES CHEZ L ENFANT : ANAE</t>
  </si>
  <si>
    <t>069-014-603</t>
  </si>
  <si>
    <t>0999-792X</t>
  </si>
  <si>
    <t>ANAE</t>
  </si>
  <si>
    <t>BMO / Bée Sélestat</t>
  </si>
  <si>
    <t>APPROCHES DU HAND-BALL</t>
  </si>
  <si>
    <t>069-017-721</t>
  </si>
  <si>
    <t>1154-0575</t>
  </si>
  <si>
    <t>FFHB</t>
  </si>
  <si>
    <t>AQUITANIA - WITHOUT SUPPLEMENTS</t>
  </si>
  <si>
    <t>069-486-405</t>
  </si>
  <si>
    <t>0758-9670</t>
  </si>
  <si>
    <t>FEDERATION AQUITANIA/MAISON</t>
  </si>
  <si>
    <t>ARBITRIUM</t>
  </si>
  <si>
    <t>070-136-353</t>
  </si>
  <si>
    <t>0723-2977</t>
  </si>
  <si>
    <t>DE GRUYTER</t>
  </si>
  <si>
    <t>ARCHAEOLOGIE IM RHEINLAND</t>
  </si>
  <si>
    <t>070-715-500</t>
  </si>
  <si>
    <t>KONRAD THEISS VERLAG</t>
  </si>
  <si>
    <t>Série non numérotée</t>
  </si>
  <si>
    <t>ARCHAEOLOGIE IN DEUTSCHLAND</t>
  </si>
  <si>
    <t>070-614-789</t>
  </si>
  <si>
    <t>0176-8522</t>
  </si>
  <si>
    <t>1929583/01</t>
  </si>
  <si>
    <t>ARCHAEOLOGISCHE AUSGRABUNGEN IN BADEN-WUERTTEMBERG</t>
  </si>
  <si>
    <t>070-720-107</t>
  </si>
  <si>
    <t>0724-8954</t>
  </si>
  <si>
    <t>ARCHAEOLOGISCHER ANZEIGER</t>
  </si>
  <si>
    <t>070-738-018</t>
  </si>
  <si>
    <t>0003-8105</t>
  </si>
  <si>
    <t>VERLAG ERNST WASMUTH TUEBINGEN</t>
  </si>
  <si>
    <t>ARCHAEOLOGISCHES KORRESPONDENZBLATT</t>
  </si>
  <si>
    <t>070-741-004</t>
  </si>
  <si>
    <t>0342-734X</t>
  </si>
  <si>
    <t>ROEM-GERMAN ZENTRALMUSEUM</t>
  </si>
  <si>
    <t>ARCHEOLOGIA CLASSICA</t>
  </si>
  <si>
    <t>070-802-004</t>
  </si>
  <si>
    <t>0391-8165</t>
  </si>
  <si>
    <t>L ERMA DI BRETSCHNEIDER SPA</t>
  </si>
  <si>
    <t>ARCHEOLOGIE DU MIDI MEDIEVAL</t>
  </si>
  <si>
    <t>070-888-839</t>
  </si>
  <si>
    <t>0758-7708</t>
  </si>
  <si>
    <t>CAML</t>
  </si>
  <si>
    <t>ARCHEOLOGIE MEDIEVALE</t>
  </si>
  <si>
    <t>070-884-648</t>
  </si>
  <si>
    <t>0153-9337</t>
  </si>
  <si>
    <t>ARCHEOLOGUE</t>
  </si>
  <si>
    <t>070-891-630</t>
  </si>
  <si>
    <t>2101-4396</t>
  </si>
  <si>
    <t>ARCHEOLOGIE NOUVELLE</t>
  </si>
  <si>
    <t>Histoire / MISHA</t>
  </si>
  <si>
    <t>ARCHEO-NIL</t>
  </si>
  <si>
    <t>070-756-226</t>
  </si>
  <si>
    <t>1161-0492</t>
  </si>
  <si>
    <t>EDITIONS CYBELE</t>
  </si>
  <si>
    <t>ARCHIMAG - FRANCE</t>
  </si>
  <si>
    <t>071-200-679</t>
  </si>
  <si>
    <t>2260-166X</t>
  </si>
  <si>
    <t>SERDA ARCHIMAG</t>
  </si>
  <si>
    <t>ARCHISTORM</t>
  </si>
  <si>
    <t>071-240-808</t>
  </si>
  <si>
    <t>1763-6361</t>
  </si>
  <si>
    <t>Architectures Cree</t>
  </si>
  <si>
    <t>072-395-103</t>
  </si>
  <si>
    <t>2492-2137 sudoc</t>
  </si>
  <si>
    <t>SOCIETE D EDITION &amp; DE PRESSE</t>
  </si>
  <si>
    <t>ARCHIV FUER PAPYRUSFORSCHUNG UND VERWANDTE GEBIETE</t>
  </si>
  <si>
    <t>073-454-001</t>
  </si>
  <si>
    <t>0066-6459</t>
  </si>
  <si>
    <t>DE GRUYTER SAUR</t>
  </si>
  <si>
    <t>ARCHIV FUER RELIGIONSGESCHICHTE</t>
  </si>
  <si>
    <t>073-620-130</t>
  </si>
  <si>
    <t>1436-3038</t>
  </si>
  <si>
    <t>AREAREVUE</t>
  </si>
  <si>
    <t>077-020-295</t>
  </si>
  <si>
    <t>1633-3543</t>
  </si>
  <si>
    <t>ART DE L ENLUMINURE</t>
  </si>
  <si>
    <t>081-874-497</t>
  </si>
  <si>
    <t>1634-6025</t>
  </si>
  <si>
    <t>EDITIONS FATON</t>
  </si>
  <si>
    <t>ART ET THERAPIE</t>
  </si>
  <si>
    <t>082-589-250</t>
  </si>
  <si>
    <t>0293-4906</t>
  </si>
  <si>
    <t>ART PRESS</t>
  </si>
  <si>
    <t>082-406-372</t>
  </si>
  <si>
    <t>0245-5676</t>
  </si>
  <si>
    <t>ART PRESS 2</t>
  </si>
  <si>
    <t>082-407-055</t>
  </si>
  <si>
    <t>1951-0578</t>
  </si>
  <si>
    <t>ARTE MEDIEVALE : PERIODICO INTERNAZIONALE DELL ARTE MEDIEVALE</t>
  </si>
  <si>
    <t>082-832-353</t>
  </si>
  <si>
    <t>0393-7267</t>
  </si>
  <si>
    <t>SILVANA EDITORIALE</t>
  </si>
  <si>
    <t>2000509/01 &amp; 1943184</t>
  </si>
  <si>
    <t>Artefact [Texte imprimé] : techniques, histoire et sciences humaines + hors série (082-883-280)</t>
  </si>
  <si>
    <t>082-883-280</t>
  </si>
  <si>
    <t>2273-0753 &amp; 2430-3852</t>
  </si>
  <si>
    <r>
      <rPr>
        <b/>
        <sz val="9"/>
        <color rgb="FF000000"/>
        <rFont val="Arial"/>
        <family val="2"/>
        <charset val="1"/>
      </rPr>
      <t>ARTLINE - France</t>
    </r>
    <r>
      <rPr>
        <i/>
        <sz val="9"/>
        <color rgb="FFFF0000"/>
        <rFont val="Arial"/>
        <family val="2"/>
        <charset val="1"/>
      </rPr>
      <t xml:space="preserve"> Suspendu depuis 2017</t>
    </r>
  </si>
  <si>
    <t>083-590-130</t>
  </si>
  <si>
    <t>0711-1312</t>
  </si>
  <si>
    <t>ARTLINE</t>
  </si>
  <si>
    <t>As. Archaeologie Schweiz Archeologie Suisse Archeologie Svizzera</t>
  </si>
  <si>
    <t>084-328-129</t>
  </si>
  <si>
    <t>0255-9005</t>
  </si>
  <si>
    <t>ARCHAEOLOGIE SCHWEIZ</t>
  </si>
  <si>
    <t>1938963/01</t>
  </si>
  <si>
    <t>ASDIWAL - REVUE GENEVOISE D ANTHROPOLOGIE DES RELIGIONS</t>
  </si>
  <si>
    <t>084-970-930</t>
  </si>
  <si>
    <t>1662-4653</t>
  </si>
  <si>
    <t>UNIVERSITE DE GENEVE</t>
  </si>
  <si>
    <t>ASSOCIATION FRANCAISE DES ETUDES CANADIENNES MEMBERSHIP</t>
  </si>
  <si>
    <t>088-133-160</t>
  </si>
  <si>
    <t>AFEC - INTITUT DES AMERIQUES</t>
  </si>
  <si>
    <t>ATLANTIC MONTHLY</t>
  </si>
  <si>
    <t>091-370-007</t>
  </si>
  <si>
    <t>1072-7825</t>
  </si>
  <si>
    <t>ATLANTIC MONTHLY GROUP</t>
  </si>
  <si>
    <t>AU FIL DES MATHS - BULLETIN DEAPMEP suite de BULLETIN VERTsuite deBULLETIN DE L ASSOCIATION DES   PROFESSEURS DE MATHEMATIQUE</t>
  </si>
  <si>
    <t>093-194-425</t>
  </si>
  <si>
    <t>0240-5709</t>
  </si>
  <si>
    <t>APMEP</t>
  </si>
  <si>
    <t>AU SUD DE L EST</t>
  </si>
  <si>
    <t>093-215-680</t>
  </si>
  <si>
    <t>1955-1029</t>
  </si>
  <si>
    <t>EDITIONS NON LIEU</t>
  </si>
  <si>
    <t>AUSTRIACA</t>
  </si>
  <si>
    <t>098-677-685</t>
  </si>
  <si>
    <t>0396-4590</t>
  </si>
  <si>
    <t>CTR ETUDES RECH AUTRICHIENNES</t>
  </si>
  <si>
    <t>AVANT SCENE OPERA</t>
  </si>
  <si>
    <t>101-652-063</t>
  </si>
  <si>
    <t>0295-1371</t>
  </si>
  <si>
    <t>PREMIERES LOGES</t>
  </si>
  <si>
    <t>AZIMUTS</t>
  </si>
  <si>
    <t>103-131-025</t>
  </si>
  <si>
    <t>1160-9958</t>
  </si>
  <si>
    <t>CITE DU DESIGN % J DUCHATEAU</t>
  </si>
  <si>
    <t>BABESCH - BULLETIN ANTIEKE BESCHAVING</t>
  </si>
  <si>
    <t>103-222-600</t>
  </si>
  <si>
    <t>0165-9367</t>
  </si>
  <si>
    <t>2000506/01 (vol 94)</t>
  </si>
  <si>
    <t>Back Issues Carocci Editore</t>
  </si>
  <si>
    <t>commande ponctuelle  n° isolés</t>
  </si>
  <si>
    <t>1936047/01</t>
  </si>
  <si>
    <t>BEAUX ARTS MAGAZINE - WITHOUT SPECIAL ISSUES</t>
  </si>
  <si>
    <t>110-461-340</t>
  </si>
  <si>
    <t>0757-2271</t>
  </si>
  <si>
    <t>BEAUX ARTS</t>
  </si>
  <si>
    <t>BRILL</t>
  </si>
  <si>
    <t>BYZANTINE &amp; MODERN GREEK STUDIES</t>
  </si>
  <si>
    <t>162-677-249</t>
  </si>
  <si>
    <t>0307-0131</t>
  </si>
  <si>
    <t>JOURNAL OF ROMAN STUDIES</t>
  </si>
  <si>
    <t>494-721-010</t>
  </si>
  <si>
    <t>0075-4358</t>
  </si>
  <si>
    <t>Journal of Global History</t>
  </si>
  <si>
    <t>480-711-852</t>
  </si>
  <si>
    <t>1740-0228</t>
  </si>
  <si>
    <t>papier + Online</t>
  </si>
  <si>
    <t>ENGLISH LANGUAGE AND LINGUISTICS</t>
  </si>
  <si>
    <t>308-761-709</t>
  </si>
  <si>
    <t>1360-6743</t>
  </si>
  <si>
    <t>LANGUAGE TEACHING</t>
  </si>
  <si>
    <t>515-979-854</t>
  </si>
  <si>
    <t>0261-4448</t>
  </si>
  <si>
    <t>POPULAR MUSIC</t>
  </si>
  <si>
    <t>708-174-198</t>
  </si>
  <si>
    <t>0261-1430</t>
  </si>
  <si>
    <t>THEATRE RESEARCH INTERNATIONAL</t>
  </si>
  <si>
    <t>888-030-913</t>
  </si>
  <si>
    <t>0307-8833</t>
  </si>
  <si>
    <t>BERICHT DER BAYERISCHEN BODENDENKMALPFLEGE</t>
  </si>
  <si>
    <t>113-149-520</t>
  </si>
  <si>
    <t>0934-4470</t>
  </si>
  <si>
    <t>DR RUDOLF HABELT GMBH</t>
  </si>
  <si>
    <t>1936043/01 (vol 59)</t>
  </si>
  <si>
    <t>BERICHTE DER ROEMISCH-GERMANISCHEN KOMMISSION</t>
  </si>
  <si>
    <t>113-343-891</t>
  </si>
  <si>
    <t>0341-9312</t>
  </si>
  <si>
    <t>WISSENSCHAFTL BUCHGESELLS WBG</t>
  </si>
  <si>
    <t>1929578/01 erreur lot</t>
  </si>
  <si>
    <t>BIBLIOGRAPHIE ANNUELLE DU MOYEN-AGE TARDIF</t>
  </si>
  <si>
    <t>117-597-013</t>
  </si>
  <si>
    <t>0778-9777</t>
  </si>
  <si>
    <t>BIBLIOGRAPHY OF THE INTERNATIONAL ARTHURIAN SOCIETY</t>
  </si>
  <si>
    <t>118-582-801</t>
  </si>
  <si>
    <t>2197-4616</t>
  </si>
  <si>
    <t>BIBLIOTHEQUE D HUMANISME ET RENAISSANCE</t>
  </si>
  <si>
    <t>119-868-008</t>
  </si>
  <si>
    <t>0006-1999</t>
  </si>
  <si>
    <t>LIBRAIRIE DROZ SA</t>
  </si>
  <si>
    <t>BIBLIOTHEQUES - REVUE DE L ASSOCIATION DES BIBLIOTHECAIRES FRANCAIS</t>
  </si>
  <si>
    <t>119-918-449</t>
  </si>
  <si>
    <t>1632-9201</t>
  </si>
  <si>
    <t>ABIS/AGENCE BIB INFO SCES</t>
  </si>
  <si>
    <t>BIP  / AliFondsPro</t>
  </si>
  <si>
    <t>BIEN DIRE ET BIEN APRANDRE</t>
  </si>
  <si>
    <t>120-054-028</t>
  </si>
  <si>
    <t>0220-665X</t>
  </si>
  <si>
    <t>BIJDRAGEN TOT DE TAAL LAND EN VOLKENKUNDE</t>
  </si>
  <si>
    <t>120-394-001</t>
  </si>
  <si>
    <t>0006-2294</t>
  </si>
  <si>
    <t>BIOLOGIE GEOLOGIE - APBG</t>
  </si>
  <si>
    <t>122-737-190</t>
  </si>
  <si>
    <t>0223-3037</t>
  </si>
  <si>
    <t>APBG SECRETARIAT</t>
  </si>
  <si>
    <r>
      <rPr>
        <b/>
        <sz val="9"/>
        <color rgb="FF000000"/>
        <rFont val="Arial"/>
        <family val="2"/>
        <charset val="1"/>
      </rPr>
      <t xml:space="preserve">BOLETIN AMERICANISTA </t>
    </r>
    <r>
      <rPr>
        <b/>
        <sz val="9"/>
        <color rgb="FFED1C24"/>
        <rFont val="Arial"/>
        <family val="2"/>
        <charset val="1"/>
      </rPr>
      <t>hors marché</t>
    </r>
  </si>
  <si>
    <t>127-830-214</t>
  </si>
  <si>
    <t>0520-4100</t>
  </si>
  <si>
    <t>ENSENYAMENT D HISTORIA AMERICA</t>
  </si>
  <si>
    <t>SP</t>
  </si>
  <si>
    <t>BOLLETTINO DI STUDI LATINI</t>
  </si>
  <si>
    <t>129-827-556</t>
  </si>
  <si>
    <t>0006-6583</t>
  </si>
  <si>
    <t>INIZIATIVE EDITORIALI SRL</t>
  </si>
  <si>
    <t>BONNER JAHRBUECHER DES LVR LANDESMUSEUMS BONN UND DES LVR AMTES FUER BODENDENKMALPFLEGE IM RHEINLAND</t>
  </si>
  <si>
    <t>130-246-861</t>
  </si>
  <si>
    <t>2190-3301</t>
  </si>
  <si>
    <t>1938959/01</t>
  </si>
  <si>
    <t>OXFORD UNIVERSITY PRESS</t>
  </si>
  <si>
    <t>BULLETIN : SOCIETE D EGYPTOLOGIE GENEVE</t>
  </si>
  <si>
    <t>144-387-172</t>
  </si>
  <si>
    <t>0255-6286</t>
  </si>
  <si>
    <t>SOCIETE D EGYPTOLOGIE</t>
  </si>
  <si>
    <t>1943182/01</t>
  </si>
  <si>
    <t>BULLETIN BIBLIOGRAPHIQUE DE LA SOCIETE RENCESVALS</t>
  </si>
  <si>
    <t>147-121-560</t>
  </si>
  <si>
    <t>0583-8797</t>
  </si>
  <si>
    <t>SOCIETE RENCESVALS</t>
  </si>
  <si>
    <t>150-418-366</t>
  </si>
  <si>
    <t>0298-8577</t>
  </si>
  <si>
    <t>BIMS SIMSE</t>
  </si>
  <si>
    <t>suspendu depuis 2011</t>
  </si>
  <si>
    <t>BULLETIN DE CORRESPONDANCE HELLENIQUE</t>
  </si>
  <si>
    <t>148-474-000</t>
  </si>
  <si>
    <t>0007-4217</t>
  </si>
  <si>
    <t>1921142/01 (vol 141) &amp; 1936046/01 (vol 142)</t>
  </si>
  <si>
    <t>BULLETIN DE L ASSOCIATION PRO AVENTICO</t>
  </si>
  <si>
    <t>146-633-000</t>
  </si>
  <si>
    <t>1015-115X</t>
  </si>
  <si>
    <t>ASSOCIATION PRO AVENTICO</t>
  </si>
  <si>
    <t>1936045/02</t>
  </si>
  <si>
    <t>BULLETIN DE L ECOLE FRANCAISE D EXTREME ORIENT</t>
  </si>
  <si>
    <t>148-821-002</t>
  </si>
  <si>
    <t>0336-1519</t>
  </si>
  <si>
    <t>EFEO DIFFUSION</t>
  </si>
  <si>
    <t>BULLETIN DE LA CATHEDRALE DE STRASBOURG</t>
  </si>
  <si>
    <t>147-790-513</t>
  </si>
  <si>
    <t>0153-3851</t>
  </si>
  <si>
    <t>SOC AMIS CATHEDRALE STRASBOURG</t>
  </si>
  <si>
    <t>BULLETIN DE LA SOCIETE BELFORTAINE D EMULATION</t>
  </si>
  <si>
    <t>155-566-938</t>
  </si>
  <si>
    <t>0242-5106</t>
  </si>
  <si>
    <t>SOCIETE BELFORTAINE EMULATION</t>
  </si>
  <si>
    <t>BULLETIN DE LA SOCIETE DE L HISTOIRE DE L ART FRANCAIS</t>
  </si>
  <si>
    <t>155-901-150</t>
  </si>
  <si>
    <t>0301-4126</t>
  </si>
  <si>
    <t>SOC D HISTOIRE ART FRANCAIS</t>
  </si>
  <si>
    <t>Titre de Société savante</t>
  </si>
  <si>
    <t>1938962/01</t>
  </si>
  <si>
    <t>BULLETIN DE LA SOCIETE FRANCAISE DE PHILOSOPHIE</t>
  </si>
  <si>
    <t>155-825-029</t>
  </si>
  <si>
    <t>0037-9352</t>
  </si>
  <si>
    <t>LIBRAIRIE PHILOSOPHIQUE J VRIN</t>
  </si>
  <si>
    <t>1936046/01 (   VOL: 112)</t>
  </si>
  <si>
    <t>BULLETIN DE LA SOCIETE PAUL CLAUDEL</t>
  </si>
  <si>
    <t>156-088-007</t>
  </si>
  <si>
    <t>0037-9506</t>
  </si>
  <si>
    <t>SOCIETE PAUL CLAUDEL</t>
  </si>
  <si>
    <t>BULLETIN DE LA SOCIETE PREHISTORIQUE FRANCAISE</t>
  </si>
  <si>
    <t>156-112-039</t>
  </si>
  <si>
    <t>0249-7638</t>
  </si>
  <si>
    <t>SOC PREHISTORIQUE FRANCAISE</t>
  </si>
  <si>
    <t>BULLETIN DU CERCLE GENEALOGIQUE D ALSACE</t>
  </si>
  <si>
    <t>147-933-840</t>
  </si>
  <si>
    <t>0294-0167</t>
  </si>
  <si>
    <t>CERCLE GENEALOGIQUE D ALSACE</t>
  </si>
  <si>
    <t>BULLETIN HISPANIQUE</t>
  </si>
  <si>
    <t>149-930-000</t>
  </si>
  <si>
    <t>0007-4640</t>
  </si>
  <si>
    <t>EDITIONS BIERE</t>
  </si>
  <si>
    <t>BULLETIN MARCEL PROUST</t>
  </si>
  <si>
    <t>152-276-994</t>
  </si>
  <si>
    <t>1249-674X</t>
  </si>
  <si>
    <t>SAMP/ SOC AMIS MARCEL PROUST</t>
  </si>
  <si>
    <t>BULLETIN MONUMENTAL</t>
  </si>
  <si>
    <t>152-977-005</t>
  </si>
  <si>
    <t>0007-473X</t>
  </si>
  <si>
    <t>SOC FRANCAISE D ARCHEOLOGIE</t>
  </si>
  <si>
    <t>BULLETIN OF HISPANIC STUDIES - LIVERPOOL</t>
  </si>
  <si>
    <t>149-913-055</t>
  </si>
  <si>
    <t>1475-3839</t>
  </si>
  <si>
    <t>LIVERPOOL UNIVERSITY PRESS</t>
  </si>
  <si>
    <t>BULLETIN OF THE AMERICAN SOCIETY OF PAPYROLOGISTS</t>
  </si>
  <si>
    <t>145-872-008</t>
  </si>
  <si>
    <t>0003-1186</t>
  </si>
  <si>
    <t>AMER SOC PAPYROLOGISTS</t>
  </si>
  <si>
    <t>BULLETIN SUISSE DE LINGUISTIQUE APPLIQUEE</t>
  </si>
  <si>
    <t>156-678-518</t>
  </si>
  <si>
    <t>1023-5051</t>
  </si>
  <si>
    <t>UNIV NEUCHATEL/INST LINGUISTIQ</t>
  </si>
  <si>
    <t>BURLINGTON MAGAZINE</t>
  </si>
  <si>
    <t>158-953-127</t>
  </si>
  <si>
    <t>0007-6287</t>
  </si>
  <si>
    <t>BURLINGTON MAGAZINE PUBL LTD</t>
  </si>
  <si>
    <t>BYZANTINISCHE ZEITSCHRIFT</t>
  </si>
  <si>
    <t>162-692-008</t>
  </si>
  <si>
    <t>0007-7704</t>
  </si>
  <si>
    <t>Caesarodunum : Bulletin de l Institut des Etudes Latines Piganiol</t>
  </si>
  <si>
    <t>163-603-277</t>
  </si>
  <si>
    <t>0245-5196</t>
  </si>
  <si>
    <t>PRESSES UNIVERSITAIRES DE LIMOGES</t>
  </si>
  <si>
    <t>CAHIER  /CENTRE D ETUDES   CHYPRIOTES/</t>
  </si>
  <si>
    <t>163-756-174</t>
  </si>
  <si>
    <t>0761-8271</t>
  </si>
  <si>
    <t>CAHIERS ALSACIENS D ARCHEOLOGIE D ART ET D HISTOIRE</t>
  </si>
  <si>
    <t>163-807-373</t>
  </si>
  <si>
    <t>0575-0385</t>
  </si>
  <si>
    <t>SOC CONSERV MONUM HIST ALSACE</t>
  </si>
  <si>
    <t>Cahiers critique de Philosophie</t>
  </si>
  <si>
    <t>164-069-520</t>
  </si>
  <si>
    <t>1952-8094</t>
  </si>
  <si>
    <t>HERMANN EDITEURS SCIENCES ARTS</t>
  </si>
  <si>
    <t>SC Sociales</t>
  </si>
  <si>
    <t>Cahiers d Anthropologie Sociale</t>
  </si>
  <si>
    <t>163-823-000</t>
  </si>
  <si>
    <t>1951-5030</t>
  </si>
  <si>
    <t>EDITIONS DE L HERNE</t>
  </si>
  <si>
    <t>CAHIERS D ARCHEOLOGIE SUBAQUATIQUE</t>
  </si>
  <si>
    <t>163-829-542</t>
  </si>
  <si>
    <t>1141-4375</t>
  </si>
  <si>
    <t>CAHIERS D ARCHEOLOGIE</t>
  </si>
  <si>
    <t>CAHIERS D ETUDES HISPANIQUES MEDIEVALES</t>
  </si>
  <si>
    <t>164-234-379</t>
  </si>
  <si>
    <t>1779-4684</t>
  </si>
  <si>
    <t>CAHIERS D HISTOIRE - REVUE D HISTOIRE CRITIQUE</t>
  </si>
  <si>
    <t>164-311-144</t>
  </si>
  <si>
    <t>1271-6669</t>
  </si>
  <si>
    <t>ASSOCIATION PAUL LANGEVIN</t>
  </si>
  <si>
    <t>CAHIERS D HISTOIRE DE L ART</t>
  </si>
  <si>
    <t>164-302-267</t>
  </si>
  <si>
    <t>1763-0894</t>
  </si>
  <si>
    <t>CAHIERS DE CIVILISATION MEDIEVALE</t>
  </si>
  <si>
    <t>164-045-213</t>
  </si>
  <si>
    <t>0007-9731</t>
  </si>
  <si>
    <t>CESCM/UNIV DE POITIERS</t>
  </si>
  <si>
    <t>1921138/01 (vol 62(01/19)-62(12/19)) &amp; 2000506/01</t>
  </si>
  <si>
    <t>PRESSES UNIVERSITAIRES DE CAEN</t>
  </si>
  <si>
    <t>CAHIERS DE LITTERATURE ORALE</t>
  </si>
  <si>
    <t>164-568-172</t>
  </si>
  <si>
    <t>0396-891X</t>
  </si>
  <si>
    <t>PRESSES DE INALCO</t>
  </si>
  <si>
    <t>CAHIERS DE RECHERCHES MEDIEVALES ET HUMANISTES - JOURNAL OF MEDIEVAL AND HUMANISTIC STUDIES</t>
  </si>
  <si>
    <t>164-905-340</t>
  </si>
  <si>
    <t>2115-6360</t>
  </si>
  <si>
    <t>CRMH</t>
  </si>
  <si>
    <t>CAHIERS DE SCIENCE ET VIE</t>
  </si>
  <si>
    <t>164-977-522</t>
  </si>
  <si>
    <t>1157-4887</t>
  </si>
  <si>
    <t>MONDADORI FRANCE</t>
  </si>
  <si>
    <t>Bée STRAS/ AliSc</t>
  </si>
  <si>
    <t>CAHIERS DE SOCIOLOGIE ECONOMIQUE ET CULTURELLE ETHNOPSYCHOLOGIE</t>
  </si>
  <si>
    <t>165-016-460</t>
  </si>
  <si>
    <t>0761-9871</t>
  </si>
  <si>
    <t>INST SOCIOLOGIE ECO CULTURELLE</t>
  </si>
  <si>
    <t>CAHIERS DES AMERIQUES LATINES</t>
  </si>
  <si>
    <t>163-808-009</t>
  </si>
  <si>
    <t>1141-7161</t>
  </si>
  <si>
    <t>CAHIERS DU CENTRE GUSTAVE GLOTZ</t>
  </si>
  <si>
    <t>163-945-066</t>
  </si>
  <si>
    <t>1016-9008</t>
  </si>
  <si>
    <t>CAHIERS DU CINEMA - FRENCH ED</t>
  </si>
  <si>
    <t>164-018-004</t>
  </si>
  <si>
    <t>0008-011X</t>
  </si>
  <si>
    <t>CAHIERS DU CINEMA</t>
  </si>
  <si>
    <t>CAHIERS DU MUSEE NATIONAL D ART MODERNE</t>
  </si>
  <si>
    <t>164-644-163</t>
  </si>
  <si>
    <t>0181-1525</t>
  </si>
  <si>
    <t>EDITIONS DU CENTRE POMPIDOU</t>
  </si>
  <si>
    <t>CAHIERS ELISABETHAINS</t>
  </si>
  <si>
    <t>164-205-010</t>
  </si>
  <si>
    <t>0184-7678</t>
  </si>
  <si>
    <t>SAGE PUBLICATIONS LTD</t>
  </si>
  <si>
    <t>CAHIERS FRANCAIS</t>
  </si>
  <si>
    <t>164-263-006</t>
  </si>
  <si>
    <t>0008-0217</t>
  </si>
  <si>
    <t>IDT / IEP / BIP / AliDroit</t>
  </si>
  <si>
    <t>CAHIERS JACQUES MARITAIN</t>
  </si>
  <si>
    <t>164-467-300</t>
  </si>
  <si>
    <t>0248-627X</t>
  </si>
  <si>
    <t>CAHIERS NATURALISTES</t>
  </si>
  <si>
    <t>164-671-000</t>
  </si>
  <si>
    <t>0008-0365</t>
  </si>
  <si>
    <t>ASI / CAHIERS NATURALISTES</t>
  </si>
  <si>
    <t>CAHIERS PEDAGOGIQUES</t>
  </si>
  <si>
    <t>164-852-006</t>
  </si>
  <si>
    <t>0008-042X</t>
  </si>
  <si>
    <t>CRAP</t>
  </si>
  <si>
    <t>Bée Colm / Bée Sel /  Bée StraS</t>
  </si>
  <si>
    <t>lSHS</t>
  </si>
  <si>
    <t>CAHIERS PHILOSOPHIQUES</t>
  </si>
  <si>
    <t>164-859-498</t>
  </si>
  <si>
    <t xml:space="preserve">	
2264-2641</t>
  </si>
  <si>
    <r>
      <rPr>
        <b/>
        <sz val="9"/>
        <color rgb="FF000000"/>
        <rFont val="Arial"/>
        <family val="2"/>
        <charset val="1"/>
      </rPr>
      <t>CAHIERS TEXTUEL</t>
    </r>
    <r>
      <rPr>
        <b/>
        <sz val="9"/>
        <color rgb="FFFF0000"/>
        <rFont val="Arial"/>
        <family val="2"/>
        <charset val="1"/>
      </rPr>
      <t>COMMANDER HORS MARCHE</t>
    </r>
  </si>
  <si>
    <t>0766-446X</t>
  </si>
  <si>
    <t>EDITIONS HERMANN</t>
  </si>
  <si>
    <t>voir</t>
  </si>
  <si>
    <t>CAMBIO 16</t>
  </si>
  <si>
    <t>171-160-406</t>
  </si>
  <si>
    <t>0211-285X</t>
  </si>
  <si>
    <t>EDITORIAL CAMBIO SL</t>
  </si>
  <si>
    <t>Papier+ online</t>
  </si>
  <si>
    <t>BIP /IEP / LANGUES/AliLSHS</t>
  </si>
  <si>
    <t>PRISMA PRESSE</t>
  </si>
  <si>
    <t>CARAVELLE</t>
  </si>
  <si>
    <t>180-817-405</t>
  </si>
  <si>
    <t>1147-6753</t>
  </si>
  <si>
    <t>CARTO</t>
  </si>
  <si>
    <t>183-467-342</t>
  </si>
  <si>
    <t>2112-6720</t>
  </si>
  <si>
    <t>AREION</t>
  </si>
  <si>
    <t>Bée-Strasbourg</t>
  </si>
  <si>
    <t>CHATEAU GAILLARD</t>
  </si>
  <si>
    <t>193-749-959</t>
  </si>
  <si>
    <t>0577-5752</t>
  </si>
  <si>
    <t>PUBL DU CRAM</t>
  </si>
  <si>
    <t>CHATEAUX-FORTS D ALSACE</t>
  </si>
  <si>
    <t>193-753-647</t>
  </si>
  <si>
    <t>1281-8526</t>
  </si>
  <si>
    <t>SOC HISTOIRE ARCHEOLOGIE/CRAMS</t>
  </si>
  <si>
    <t>CHIRON</t>
  </si>
  <si>
    <t>202-192-001</t>
  </si>
  <si>
    <t>0069-3715</t>
  </si>
  <si>
    <t>CHRONIQUE D EGYPTE</t>
  </si>
  <si>
    <t>205-726-003</t>
  </si>
  <si>
    <t>0009-6067</t>
  </si>
  <si>
    <t>FDN EGYPTOLOGIQUE REINE ELIS</t>
  </si>
  <si>
    <t>TU</t>
  </si>
  <si>
    <t>CINEMACTION</t>
  </si>
  <si>
    <t>208-076-380</t>
  </si>
  <si>
    <t>0243-4504</t>
  </si>
  <si>
    <t>EDITIONS CHARLES CORLET</t>
  </si>
  <si>
    <t>CLASSE - HORS SERIE</t>
  </si>
  <si>
    <t>210-984-055</t>
  </si>
  <si>
    <t>1969-2064</t>
  </si>
  <si>
    <t>CLASSE - WITHOUT HORS SERIES</t>
  </si>
  <si>
    <t>210-984-035</t>
  </si>
  <si>
    <t>1143-2802</t>
  </si>
  <si>
    <t>Bée Colmar / Bée Stras</t>
  </si>
  <si>
    <t>CLASSE MATERNELLE - WITHOUT HORS SERIES</t>
  </si>
  <si>
    <t>210-986-386</t>
  </si>
  <si>
    <t>1162-6976</t>
  </si>
  <si>
    <r>
      <rPr>
        <b/>
        <sz val="9"/>
        <rFont val="Arial"/>
        <family val="2"/>
        <charset val="1"/>
      </rPr>
      <t>COLLOQUIUM ANATOLICUM (</t>
    </r>
    <r>
      <rPr>
        <b/>
        <sz val="9"/>
        <color rgb="FFFF0000"/>
        <rFont val="Arial"/>
        <family val="2"/>
        <charset val="1"/>
      </rPr>
      <t>commander hors marché)</t>
    </r>
  </si>
  <si>
    <t>218-930-500</t>
  </si>
  <si>
    <t>1303-8486</t>
  </si>
  <si>
    <t>INST TURCICUM SCIENTIAEANTIQ</t>
  </si>
  <si>
    <t>COMMUNICATION ET LANGAGES</t>
  </si>
  <si>
    <t>224-188-004</t>
  </si>
  <si>
    <t>0336-1500</t>
  </si>
  <si>
    <t>CUEJ / Bée Stras /BIP</t>
  </si>
  <si>
    <t>Contre Pied</t>
  </si>
  <si>
    <t>237-193-420</t>
  </si>
  <si>
    <t>1297-8388</t>
  </si>
  <si>
    <t>SNEP</t>
  </si>
  <si>
    <t>Bée Sel / Portique</t>
  </si>
  <si>
    <t>COSINUS</t>
  </si>
  <si>
    <t>240-717-553</t>
  </si>
  <si>
    <t>1298-4701</t>
  </si>
  <si>
    <t>CREOLE JOURNAL - SWITZERLAND</t>
  </si>
  <si>
    <t>244-890-800</t>
  </si>
  <si>
    <t>CREOLE %UNI FAC PSYCHOLOGIE</t>
  </si>
  <si>
    <t>sz</t>
  </si>
  <si>
    <t>CRETA ANTICA</t>
  </si>
  <si>
    <t>244-974-200</t>
  </si>
  <si>
    <t>ALDO AUSILIO EDITORE</t>
  </si>
  <si>
    <t>2001725   (vol 17 et 18)</t>
  </si>
  <si>
    <t>CRITICAL INQUIRY</t>
  </si>
  <si>
    <t>245-686-001</t>
  </si>
  <si>
    <t>0093-1896</t>
  </si>
  <si>
    <t>CRITICON</t>
  </si>
  <si>
    <t>245-849-054</t>
  </si>
  <si>
    <t>0247-381X</t>
  </si>
  <si>
    <t>CRITIQUE D ART</t>
  </si>
  <si>
    <t>245-957-519</t>
  </si>
  <si>
    <t>1246-8258</t>
  </si>
  <si>
    <t>UNIV RENNES 2/ARC CRITIQUE ART</t>
  </si>
  <si>
    <t>CRUSADES</t>
  </si>
  <si>
    <t>247-250-756</t>
  </si>
  <si>
    <t>1476-5276</t>
  </si>
  <si>
    <t>ASHGATE PUBLISHING LTD</t>
  </si>
  <si>
    <t>DADA : PREMIERE REVUE D ART POUR ENFANTS</t>
  </si>
  <si>
    <t>255-397-127</t>
  </si>
  <si>
    <t>1261-4858</t>
  </si>
  <si>
    <t>EDITIONS AROLA DADA</t>
  </si>
  <si>
    <t>DAS ARCHAEOLOGISCHE JAHR IN BAYERN</t>
  </si>
  <si>
    <t>070-723-036</t>
  </si>
  <si>
    <t>DELTION TES CHRISTIANIKES ARCHAIOLOGIKES ETAIREIAS</t>
  </si>
  <si>
    <t>264-118-100</t>
  </si>
  <si>
    <t>0529-4754</t>
  </si>
  <si>
    <t>KARDAMITSA PUBLICATIONS</t>
  </si>
  <si>
    <t>GR</t>
  </si>
  <si>
    <t>DER DEUTSCHUNTERRICHT - INCLS FRIEDRICH JAHRESHEFT SCHUELER &amp; FREE INDEX</t>
  </si>
  <si>
    <t>269-484-010</t>
  </si>
  <si>
    <t>0340-2258</t>
  </si>
  <si>
    <t>ERHARD FRIEDRICH VERLAG</t>
  </si>
  <si>
    <t>DER SPIEGEL</t>
  </si>
  <si>
    <t>843-281-015</t>
  </si>
  <si>
    <t>0038-7452</t>
  </si>
  <si>
    <t>RUDOLF AUGSTEIN VLG GMBH CO KG</t>
  </si>
  <si>
    <t>API / CUEJ / IEP/BIP/LANGUES //AliLSHS</t>
  </si>
  <si>
    <t>DERNIERES NOUVELLES D ALSACE - DAILY ED C-W DERNIERES NOUVELLES D ALSACE - MON ED</t>
  </si>
  <si>
    <t>266-256-841</t>
  </si>
  <si>
    <t>0150-391X</t>
  </si>
  <si>
    <t>DERNIERES NOUVELLES D ALSACE</t>
  </si>
  <si>
    <t>HISTOIRE / Bée Colm / Bée Stras /BIP /IEP/ PEGE / /AliLSHS</t>
  </si>
  <si>
    <t xml:space="preserve">Dernieres Nouvelles d Alsace - German ed c-w Dernieres Nouvelles d Alsace -Monday ed </t>
  </si>
  <si>
    <t>266-257-605</t>
  </si>
  <si>
    <t xml:space="preserve">
0992-9118</t>
  </si>
  <si>
    <t>1929582/01</t>
  </si>
  <si>
    <t>DES GENERATIONS</t>
  </si>
  <si>
    <t>363-605-985</t>
  </si>
  <si>
    <t>1778-0845</t>
  </si>
  <si>
    <t>DEUTSCH ALS FREMDSPRACHE</t>
  </si>
  <si>
    <t>267-854-149</t>
  </si>
  <si>
    <t>0011-9741</t>
  </si>
  <si>
    <t>ERICH SCHMIDT VERLAG GMBH &amp; CO</t>
  </si>
  <si>
    <t>DEUTSCH PERFEKT</t>
  </si>
  <si>
    <t>267-873-206</t>
  </si>
  <si>
    <t>1861-1605</t>
  </si>
  <si>
    <t>SPOTLIGHT VERLAG</t>
  </si>
  <si>
    <t>DEUTSCHE SPRACHE</t>
  </si>
  <si>
    <t>268-825-007</t>
  </si>
  <si>
    <t>0340-9341</t>
  </si>
  <si>
    <t>DIALOGUE - FRANCE</t>
  </si>
  <si>
    <t>270-938-095</t>
  </si>
  <si>
    <t>0223-3592</t>
  </si>
  <si>
    <t>GROUPE FRANCAIS D EDUC NOUVELL</t>
  </si>
  <si>
    <t>Bée Sél/ Bée Stras</t>
  </si>
  <si>
    <t>DIAPASON - FRANCE - CLASSIC</t>
  </si>
  <si>
    <t>271-153-009</t>
  </si>
  <si>
    <t>1292-0703</t>
  </si>
  <si>
    <t>Online + Papier + CD-ROM</t>
  </si>
  <si>
    <t>DIASPORAS</t>
  </si>
  <si>
    <t>271-280-158</t>
  </si>
  <si>
    <t>1637-5823</t>
  </si>
  <si>
    <t>DIE GRUNDSCHULZEITSCHRIFT - EXCLS FRIEDRICH JAHRESHEFT &amp; SCHUELER</t>
  </si>
  <si>
    <t>379-249-485</t>
  </si>
  <si>
    <t>0932-3910</t>
  </si>
  <si>
    <t>DIE WELTWOCHE</t>
  </si>
  <si>
    <t>948-695-012</t>
  </si>
  <si>
    <t>0043-2660</t>
  </si>
  <si>
    <t>AXEL SPRINGER SCHWEIZ</t>
  </si>
  <si>
    <t>DIE ZEIT</t>
  </si>
  <si>
    <t>976-165-209</t>
  </si>
  <si>
    <t>0044-2070</t>
  </si>
  <si>
    <t>ZEITVERLAG GERD BUCERIUS GMBH</t>
  </si>
  <si>
    <t>CUEJ / IEP / LANGUES</t>
  </si>
  <si>
    <t>CONSEJO SUPERIOR INVESTIGACION</t>
  </si>
  <si>
    <t>DIVERSITE</t>
  </si>
  <si>
    <t>278-465-539</t>
  </si>
  <si>
    <t>1769-8502</t>
  </si>
  <si>
    <t>CNDP</t>
  </si>
  <si>
    <t xml:space="preserve"> Bée SEL /  Bée Stras / Sc sociales</t>
  </si>
  <si>
    <t>DOCUMENTATION PHOTOGRAPHIQUE - DOSSIER + PROJETABLES</t>
  </si>
  <si>
    <t>279-779-003</t>
  </si>
  <si>
    <t>0419-5361</t>
  </si>
  <si>
    <t>HISTOIRE / Bée Colmar /  Bée Stras</t>
  </si>
  <si>
    <t>DOCUMENTATION PHOTOGRAPHIQUE DOSSIER</t>
  </si>
  <si>
    <t>279-779-284</t>
  </si>
  <si>
    <t>DOCUMENTS D ARCHEOLOGIE MERIDIONALE</t>
  </si>
  <si>
    <t>0184-1068</t>
  </si>
  <si>
    <t>EDITIONS ERRANCE</t>
  </si>
  <si>
    <t>DOSSIER DE L ART</t>
  </si>
  <si>
    <t>281-504-407</t>
  </si>
  <si>
    <t>1161-3122</t>
  </si>
  <si>
    <t>DOSSIERS D ARCHEOLOGIE C-W ARCHEOLOGIA</t>
  </si>
  <si>
    <t>281-506-709</t>
  </si>
  <si>
    <t>1141-7137 dossiers +   0570-6270  ARCHEO</t>
  </si>
  <si>
    <t>DOSSIERS DU CANARD</t>
  </si>
  <si>
    <t>281-507-350</t>
  </si>
  <si>
    <t>0292-5354</t>
  </si>
  <si>
    <t>LE CANARD ENCHAINE</t>
  </si>
  <si>
    <t>Papier + CD-ROM</t>
  </si>
  <si>
    <t>WILEY-BLACKWELL</t>
  </si>
  <si>
    <t>ECONOMIST - ENGLAND</t>
  </si>
  <si>
    <t>291-529-956</t>
  </si>
  <si>
    <t>0013-0613</t>
  </si>
  <si>
    <t>ECONOMIST INTELLIGENCE UNIT</t>
  </si>
  <si>
    <t>CUEJ / IEP /PEGE/AliLSHS</t>
  </si>
  <si>
    <t>Ecran total</t>
  </si>
  <si>
    <t>291-706-729</t>
  </si>
  <si>
    <t>1165-8045</t>
  </si>
  <si>
    <t>ECRAN TOTAL</t>
  </si>
  <si>
    <t>ECRIRE L HISTOIRE</t>
  </si>
  <si>
    <t>291-713-600</t>
  </si>
  <si>
    <t>1967-7499</t>
  </si>
  <si>
    <t>EDUCATION ET SOCIETES PLURILINGUES-EDUCAZIONE E SOCIETA PLURILINGUE</t>
  </si>
  <si>
    <t>293-783-114</t>
  </si>
  <si>
    <t>1127-266X</t>
  </si>
  <si>
    <t>CMIEB / A TABOURET KELLER</t>
  </si>
  <si>
    <t>Bée Colmar /  PORTIQUE</t>
  </si>
  <si>
    <t>EDUCATION PERMANENTE - FRANCE</t>
  </si>
  <si>
    <t>293-621-009</t>
  </si>
  <si>
    <t>0339-7513</t>
  </si>
  <si>
    <t>REVUE EDUCATION PERMANENTE</t>
  </si>
  <si>
    <t>EDUCATION PHYSIQUE ET SPORT - EP&amp;S</t>
  </si>
  <si>
    <t>293-625-511</t>
  </si>
  <si>
    <t>0245-8969</t>
  </si>
  <si>
    <t>EDITIONS REVUE EPS</t>
  </si>
  <si>
    <t>Bée Colm /Bée Sel / Bée Stras / AliLSHS</t>
  </si>
  <si>
    <t>EGITTO E VICINO ORIENTE</t>
  </si>
  <si>
    <t>296-357-379</t>
  </si>
  <si>
    <t>0392-6885</t>
  </si>
  <si>
    <t>PISA UNIVERSITY PRESS SRL</t>
  </si>
  <si>
    <t>2000509/01</t>
  </si>
  <si>
    <t>EGYPTE AFRIQUE &amp; ORIENT</t>
  </si>
  <si>
    <t>296-481-914</t>
  </si>
  <si>
    <t>1276-9223</t>
  </si>
  <si>
    <t>CENTRE D EGYPTOLOGIE</t>
  </si>
  <si>
    <r>
      <rPr>
        <b/>
        <sz val="9"/>
        <color rgb="FF000000"/>
        <rFont val="Arial"/>
        <family val="2"/>
        <charset val="1"/>
      </rPr>
      <t>EGYPTIAN ARCHAEOLOGY : BULLETIN OF THE EGYPT EXPLORATION SOCIETY</t>
    </r>
    <r>
      <rPr>
        <b/>
        <sz val="9"/>
        <color rgb="FFFF0000"/>
        <rFont val="Arial"/>
        <family val="2"/>
        <charset val="1"/>
      </rPr>
      <t xml:space="preserve"> (HORS MARCHE)</t>
    </r>
  </si>
  <si>
    <t xml:space="preserve">296-497-464 </t>
  </si>
  <si>
    <t>0962-2837</t>
  </si>
  <si>
    <t>EGYPT EXPLORATION SOCIETY</t>
  </si>
  <si>
    <t>EL PAIS</t>
  </si>
  <si>
    <t>1697-9397</t>
  </si>
  <si>
    <t>DIARIO EL PAIS</t>
  </si>
  <si>
    <t>IEP / LANGUES</t>
  </si>
  <si>
    <t>ELEPHANT : LA REVUE DE CULTURE GENERALE</t>
  </si>
  <si>
    <t>303-651-400</t>
  </si>
  <si>
    <t>2265-7371</t>
  </si>
  <si>
    <t>L'ELEPHANT</t>
  </si>
  <si>
    <t>BIP/Bée Colm /AliLSHS</t>
  </si>
  <si>
    <t>ELEPHANT : LA REVUE DE CULTURE GENERALE</t>
  </si>
  <si>
    <t>ENGLISH NOW - WITH AUDIO CD</t>
  </si>
  <si>
    <t>308-939-966</t>
  </si>
  <si>
    <t>1772-7383</t>
  </si>
  <si>
    <t>EDITIONS ENTREFILET</t>
  </si>
  <si>
    <t>Papier + CD Audio</t>
  </si>
  <si>
    <t>ENSEIGNER L EPS</t>
  </si>
  <si>
    <t>309-494-360</t>
  </si>
  <si>
    <t>2106-3524</t>
  </si>
  <si>
    <t>ASSOCIATION ENSEIGNANTS EPS</t>
  </si>
  <si>
    <t>ENVIE D ECOLE</t>
  </si>
  <si>
    <t>310-199-450</t>
  </si>
  <si>
    <t>1259-4520</t>
  </si>
  <si>
    <t>FNAREN %CHANTAL LE COZANET</t>
  </si>
  <si>
    <t>EPIGRAPHICA ANATOLICA : ZEITSCHRIFT FUER HISTORISCHE GEOGRAPHIE ANATOLIENS</t>
  </si>
  <si>
    <t>311-687-099</t>
  </si>
  <si>
    <t>0174-6545</t>
  </si>
  <si>
    <t>de</t>
  </si>
  <si>
    <t>ERGA LOGOI</t>
  </si>
  <si>
    <t>312-795-500</t>
  </si>
  <si>
    <t>2280-9678</t>
  </si>
  <si>
    <t>LED EDIZIONI UNIVERSITARIE</t>
  </si>
  <si>
    <t>ERRE</t>
  </si>
  <si>
    <t>313-596-009</t>
  </si>
  <si>
    <t>FNAREN</t>
  </si>
  <si>
    <t>ESELSOHR</t>
  </si>
  <si>
    <t>313-809-766</t>
  </si>
  <si>
    <t>0178-0905</t>
  </si>
  <si>
    <t>LESEABENTEUER GMBH</t>
  </si>
  <si>
    <t>ESPACE SOCIAL EUROPEEN</t>
  </si>
  <si>
    <t>313-861-932</t>
  </si>
  <si>
    <t>0999-7822</t>
  </si>
  <si>
    <t>ESPACES LATINOS</t>
  </si>
  <si>
    <t>313-864-167</t>
  </si>
  <si>
    <t>2112-5643</t>
  </si>
  <si>
    <t>ESSE</t>
  </si>
  <si>
    <t>314-552-662</t>
  </si>
  <si>
    <t>0831-859X</t>
  </si>
  <si>
    <t>ESSE /UN GROUPE DE + EN ART</t>
  </si>
  <si>
    <t>ETAPES</t>
  </si>
  <si>
    <t>315-682-682</t>
  </si>
  <si>
    <t>1774-5160</t>
  </si>
  <si>
    <t>PYRAMYD NTCV</t>
  </si>
  <si>
    <r>
      <rPr>
        <b/>
        <sz val="9"/>
        <color rgb="FF000000"/>
        <rFont val="Arial"/>
        <family val="2"/>
        <charset val="1"/>
      </rPr>
      <t>ETHNOLOGIA EUROPAEA</t>
    </r>
    <r>
      <rPr>
        <b/>
        <sz val="9"/>
        <color rgb="FFFF0000"/>
        <rFont val="Arial"/>
        <family val="2"/>
        <charset val="1"/>
      </rPr>
      <t xml:space="preserve"> (série complétée avec le volume 48,2 de 2018)</t>
    </r>
  </si>
  <si>
    <t>316-005-008</t>
  </si>
  <si>
    <t>0425-4597</t>
  </si>
  <si>
    <t>MUSEUM TUSCULANUM PRESS</t>
  </si>
  <si>
    <t xml:space="preserve">Renouvellement </t>
  </si>
  <si>
    <t>1943186/01</t>
  </si>
  <si>
    <t>316-189-695</t>
  </si>
  <si>
    <t>1166-3537</t>
  </si>
  <si>
    <t>MARTIN MEDIA/ETRE HANDICAP INF</t>
  </si>
  <si>
    <t>1921138/01 &amp; avoir 1938590</t>
  </si>
  <si>
    <t>ETUDES CELTIQUES</t>
  </si>
  <si>
    <t>316-312-537</t>
  </si>
  <si>
    <t>0373-1928</t>
  </si>
  <si>
    <t>ETUDES HAGUENOVIENNES</t>
  </si>
  <si>
    <t>316-504-174</t>
  </si>
  <si>
    <t>0085-0322</t>
  </si>
  <si>
    <t>SOC HIST ARCHEOLOGIE HAGUENAU</t>
  </si>
  <si>
    <t>EUPHROSYNE</t>
  </si>
  <si>
    <t>317-032-506</t>
  </si>
  <si>
    <t>0870-0133</t>
  </si>
  <si>
    <t>CENTRO ESTUDOS CLASSICOS</t>
  </si>
  <si>
    <t>PR</t>
  </si>
  <si>
    <t>1943185/01</t>
  </si>
  <si>
    <t>EUROPE - REVUE LITTERAIRE MENSUELLE</t>
  </si>
  <si>
    <t>317-683-928</t>
  </si>
  <si>
    <t>0014-2751</t>
  </si>
  <si>
    <t>REVUE EUROPE</t>
  </si>
  <si>
    <t>AlinéaLSHS</t>
  </si>
  <si>
    <t>EUROPEENS</t>
  </si>
  <si>
    <t>318-859-000</t>
  </si>
  <si>
    <t>ALL CONTENTS PRESSE</t>
  </si>
  <si>
    <t>EVOLUTIONS PSYCHOMOTRICES</t>
  </si>
  <si>
    <t>320-279-243</t>
  </si>
  <si>
    <t>1157-1039</t>
  </si>
  <si>
    <t>FAENZA</t>
  </si>
  <si>
    <t>325-878-007</t>
  </si>
  <si>
    <t>0014-679X</t>
  </si>
  <si>
    <t>POLISTAMPA SAS %M MINIATELLI</t>
  </si>
  <si>
    <t>FAMILIE &amp; CO  PLUS SPIEL MIT</t>
  </si>
  <si>
    <t>326-540-007</t>
  </si>
  <si>
    <t>1431-9543</t>
  </si>
  <si>
    <t>FAMILY MEDIA GMBH &amp; CO KG</t>
  </si>
  <si>
    <t>333-128-007</t>
  </si>
  <si>
    <t>0391-7517</t>
  </si>
  <si>
    <t>EDIZIONI DEL GIRASOLE</t>
  </si>
  <si>
    <t>FILM COMMENT</t>
  </si>
  <si>
    <t>335-586-004</t>
  </si>
  <si>
    <t>0015-119X</t>
  </si>
  <si>
    <t>FILM SOCIETY OF LINCOLN CENTER</t>
  </si>
  <si>
    <t>FILM FRANCAIS</t>
  </si>
  <si>
    <t>335-701-017</t>
  </si>
  <si>
    <t>0759-0385</t>
  </si>
  <si>
    <t>FLASH ART ITALIA</t>
  </si>
  <si>
    <t>340-252-816</t>
  </si>
  <si>
    <t>0015-3524</t>
  </si>
  <si>
    <t>GIANCARLO POLITI EDITORE</t>
  </si>
  <si>
    <t>Folia Phoenicia</t>
  </si>
  <si>
    <t>344-970-101</t>
  </si>
  <si>
    <t>2532-6384</t>
  </si>
  <si>
    <t>FABRIZIO SERRA EDITORE SRL</t>
  </si>
  <si>
    <t>FRANCAIS DANS LE MONDE - WITH SPECIAL ISSUES</t>
  </si>
  <si>
    <t>352-381-164</t>
  </si>
  <si>
    <t>0015-9395</t>
  </si>
  <si>
    <t>LE FRANCAIS DANS LE MONDE</t>
  </si>
  <si>
    <t>FRANCAIS MODERNE</t>
  </si>
  <si>
    <t>352-374-169</t>
  </si>
  <si>
    <t>0015-9409</t>
  </si>
  <si>
    <t>CONSEIL INTL LANGUE FRANCAISE</t>
  </si>
  <si>
    <t>FRANCIA - FORSCHUNGEN ZUR WESTEUROPAEISCHEN GESCHICHTE</t>
  </si>
  <si>
    <t>352-863-088</t>
  </si>
  <si>
    <t>1867-6448</t>
  </si>
  <si>
    <t>JAN THORBECKE VERLAG GMBH &amp; CO</t>
  </si>
  <si>
    <t>FRANKFURTER ALLGEMEINE</t>
  </si>
  <si>
    <t>353-016-009</t>
  </si>
  <si>
    <t>0174-4909</t>
  </si>
  <si>
    <t>FRANKFURTER ALLGEMEINE ZEITUNG</t>
  </si>
  <si>
    <t>FREMDSPRACHE DEUTSCH</t>
  </si>
  <si>
    <t>354-351-082</t>
  </si>
  <si>
    <t>0937-3160</t>
  </si>
  <si>
    <t>19440749/01</t>
  </si>
  <si>
    <t>Bée STRAS / LANGUES</t>
  </si>
  <si>
    <t>FREMDSPRACHEN LEHREN UND LERNEN FLUL</t>
  </si>
  <si>
    <t>354-354-011</t>
  </si>
  <si>
    <t>0932-6936</t>
  </si>
  <si>
    <t>GUNTER NARR VERLAG</t>
  </si>
  <si>
    <t>FRENCH STUDIES</t>
  </si>
  <si>
    <t>354-669-020</t>
  </si>
  <si>
    <t>0016-1128</t>
  </si>
  <si>
    <t>NL</t>
  </si>
  <si>
    <t>GARANCE VOYAGEUSE</t>
  </si>
  <si>
    <t>359-939-857</t>
  </si>
  <si>
    <t>0988-3444</t>
  </si>
  <si>
    <t>LA GARANCE VOYAGEUSE</t>
  </si>
  <si>
    <t>0220-8245</t>
  </si>
  <si>
    <t>BMO/CUEJ/ Bée Stras</t>
  </si>
  <si>
    <t>GEO - FRANCE C-W GEO VOYAGE</t>
  </si>
  <si>
    <t>364-255-121</t>
  </si>
  <si>
    <t>GERMANISTIK</t>
  </si>
  <si>
    <t>368-105-516</t>
  </si>
  <si>
    <t>0016-8912</t>
  </si>
  <si>
    <t>GERMANISTISCHE LINGUISTIK</t>
  </si>
  <si>
    <t>368-120-002</t>
  </si>
  <si>
    <t>0072-1492</t>
  </si>
  <si>
    <t>/WEIDMANN</t>
  </si>
  <si>
    <t>GIORNALE STORICO DELLA LETTERATURA ITALIANA</t>
  </si>
  <si>
    <t>370-171-001</t>
  </si>
  <si>
    <t>0017-0496</t>
  </si>
  <si>
    <t>LOESCHER EDITORE</t>
  </si>
  <si>
    <t>GO ENGLISH - WITHOUT AUDIO CD</t>
  </si>
  <si>
    <t>371-607-010</t>
  </si>
  <si>
    <t>1762-3375</t>
  </si>
  <si>
    <t>GRAND N</t>
  </si>
  <si>
    <t>375-069-051</t>
  </si>
  <si>
    <t>0152-4682</t>
  </si>
  <si>
    <t>IREM DE GRENOBLE</t>
  </si>
  <si>
    <t>Bée Colmar / Bée Sél / Bée Stras</t>
  </si>
  <si>
    <t>GRANDE GALERIE - JOURNAL DU LOUVRE</t>
  </si>
  <si>
    <t>375-086-100</t>
  </si>
  <si>
    <t>1959-1764</t>
  </si>
  <si>
    <t>GRANDE OREILLE</t>
  </si>
  <si>
    <t>375-087-681</t>
  </si>
  <si>
    <t>1296-0144</t>
  </si>
  <si>
    <t>GRUNDSCHULE</t>
  </si>
  <si>
    <t>379-240-179</t>
  </si>
  <si>
    <t>0533-3431</t>
  </si>
  <si>
    <t>WESTERMANN SCHULBUCHVLG GMBH</t>
  </si>
  <si>
    <t>Bée Colmar / Bée STRA</t>
  </si>
  <si>
    <t>GRUNDSCHULE DEUTSCH - JOURNAL ONLY</t>
  </si>
  <si>
    <t>379-249-014</t>
  </si>
  <si>
    <t>1614-1040</t>
  </si>
  <si>
    <t>KALLMEYERSCHE VERLAGSBUCHHDLG</t>
  </si>
  <si>
    <t>HASKINS SOCIETY JOURNAL</t>
  </si>
  <si>
    <t>387-014-285</t>
  </si>
  <si>
    <t>0963-4959</t>
  </si>
  <si>
    <t>BOYDELL &amp; BREWER LTD</t>
  </si>
  <si>
    <t>HEFTE DES ARCHAEOLOGISCHES SEMINARS DER UNIVERSITAET BERN</t>
  </si>
  <si>
    <t>389-602-343</t>
  </si>
  <si>
    <t>0259-7764</t>
  </si>
  <si>
    <t>INST KLASSISCHE ARCHAEOLOGIE</t>
  </si>
  <si>
    <t>HESSEN ARCHAEOLOGIE</t>
  </si>
  <si>
    <t>391-498-425</t>
  </si>
  <si>
    <t>1610-0190</t>
  </si>
  <si>
    <t>HEY ! /MODERN ART POP CULTURE/</t>
  </si>
  <si>
    <t>391-645-000</t>
  </si>
  <si>
    <t>2118-2515</t>
  </si>
  <si>
    <t>AKM DISTRIBUTION</t>
  </si>
  <si>
    <t>HISPANIA - REVISTA ESPANOLA DE HISTORIA</t>
  </si>
  <si>
    <t>393-773-205</t>
  </si>
  <si>
    <t>0018-2141</t>
  </si>
  <si>
    <t>HISTOIRE &amp; CIVILISATIONS</t>
  </si>
  <si>
    <t>394-104-705</t>
  </si>
  <si>
    <t>2417-8764</t>
  </si>
  <si>
    <t>Le Monde</t>
  </si>
  <si>
    <t>394-101-943</t>
  </si>
  <si>
    <t>2104-4813</t>
  </si>
  <si>
    <t>HISTOIRE DE L ART</t>
  </si>
  <si>
    <t>394-102-511</t>
  </si>
  <si>
    <t>0992-2059</t>
  </si>
  <si>
    <t>HISTOIRE DE L ART-APAHAU</t>
  </si>
  <si>
    <t>HISTORIA : ZEITSCHRIFT FUER ALTE GESCHICHTE = REVUE D HISTOIRE ANCIENNE = JOURNAL OF ANCIENT HISTORY</t>
  </si>
  <si>
    <t>394-260-493</t>
  </si>
  <si>
    <t>0018-2311</t>
  </si>
  <si>
    <t>FRANZ STEINER VERLAG GMBH</t>
  </si>
  <si>
    <t>HISTORICAL SOCIAL RESEARCH - HISTORISCHE SOZIALFORSCHUNG</t>
  </si>
  <si>
    <t>394-900-880</t>
  </si>
  <si>
    <t>0172-6404</t>
  </si>
  <si>
    <t>GESIS EV</t>
  </si>
  <si>
    <t>HISTORIENS ET GEOGRAPHES</t>
  </si>
  <si>
    <t>395-076-383</t>
  </si>
  <si>
    <t>0046-757X</t>
  </si>
  <si>
    <t>ASSN PROFESSEURS D HISTOIRE</t>
  </si>
  <si>
    <t>HISTOIRE / Bée Stras</t>
  </si>
  <si>
    <t>HISTORY OF UNIVERSITIES</t>
  </si>
  <si>
    <t>395-667-744</t>
  </si>
  <si>
    <t>0144-5138</t>
  </si>
  <si>
    <t>HORIZONS THEATRE</t>
  </si>
  <si>
    <t>2261-4591</t>
  </si>
  <si>
    <t>PU BORDEAUX</t>
  </si>
  <si>
    <t>HORS CADRE-S</t>
  </si>
  <si>
    <t>399-560-110</t>
  </si>
  <si>
    <t>1960-7075</t>
  </si>
  <si>
    <t>ATELIER DU POISSON SOLUBLE</t>
  </si>
  <si>
    <t>HORS D OEUVRE</t>
  </si>
  <si>
    <t>399-560-131</t>
  </si>
  <si>
    <t>1289-9518</t>
  </si>
  <si>
    <t>INTERFACE - DIJON</t>
  </si>
  <si>
    <t>HORTUS ARTIUM MEDIEVALIUM</t>
  </si>
  <si>
    <t>399-921-247</t>
  </si>
  <si>
    <t>1330-7274</t>
  </si>
  <si>
    <r>
      <rPr>
        <b/>
        <sz val="9"/>
        <color rgb="FF000000"/>
        <rFont val="Arial"/>
        <family val="2"/>
        <charset val="1"/>
      </rPr>
      <t>HULOTTE</t>
    </r>
    <r>
      <rPr>
        <b/>
        <sz val="9"/>
        <color rgb="FFFF0000"/>
        <rFont val="Arial"/>
        <family val="2"/>
        <charset val="1"/>
      </rPr>
      <t>(Date de début / d'expiration:
01/01/2018 – 12/31/2020) abonnement payé pour trois ans janvier 2018</t>
    </r>
  </si>
  <si>
    <t>404-156-093</t>
  </si>
  <si>
    <t>0337-2154</t>
  </si>
  <si>
    <t>EDITIONS PASSERAGE</t>
  </si>
  <si>
    <t>IBERICA</t>
  </si>
  <si>
    <t>407-477-041</t>
  </si>
  <si>
    <t>0153-0364</t>
  </si>
  <si>
    <t>PUPS</t>
  </si>
  <si>
    <t>IBEROAMERICANA</t>
  </si>
  <si>
    <t>407-502-210</t>
  </si>
  <si>
    <t>0342-1864</t>
  </si>
  <si>
    <t>VERVUERT VERLAGSGESELLSCHAFT</t>
  </si>
  <si>
    <t>INFORMATION GRAMMATICALE</t>
  </si>
  <si>
    <t>428-022-255</t>
  </si>
  <si>
    <t>0222-9838</t>
  </si>
  <si>
    <t>Initiales</t>
  </si>
  <si>
    <t>430-055-939</t>
  </si>
  <si>
    <t>0151-1297</t>
  </si>
  <si>
    <t>UDAF</t>
  </si>
  <si>
    <t>INROCKUPTIBLES</t>
  </si>
  <si>
    <t>430-822-007</t>
  </si>
  <si>
    <t>0298-3788</t>
  </si>
  <si>
    <t>EDITIONS INDEPENDANTES</t>
  </si>
  <si>
    <t>BMO / CUEJ / AliLSHS</t>
  </si>
  <si>
    <t>INTER</t>
  </si>
  <si>
    <t>435-087-390</t>
  </si>
  <si>
    <t>0825-8708</t>
  </si>
  <si>
    <t>LES EDITIONS INTERVENTION</t>
  </si>
  <si>
    <t>INTERNATIONAL JOURNAL OF SPORT PSYCHOLOGY</t>
  </si>
  <si>
    <t>443-547-740</t>
  </si>
  <si>
    <t>0047-0767</t>
  </si>
  <si>
    <t>EDIZIONI LUIGI POZZI SRL</t>
  </si>
  <si>
    <t>INTERNATIONAL JOURNAL OF SPORTS PHYSIOLOGY AND PERFORMANCE</t>
  </si>
  <si>
    <t>443-555-990</t>
  </si>
  <si>
    <t>1555-0265</t>
  </si>
  <si>
    <t>HUMAN KINETICS PUBLISHERS INC</t>
  </si>
  <si>
    <t>INTERNATIONAL REVIEW OF AESTHETICS AND SOCIOLOGY OF MUSIC</t>
  </si>
  <si>
    <t>446-061-004</t>
  </si>
  <si>
    <t>0351-5796</t>
  </si>
  <si>
    <t>CROATIAN MUSICOLOGICAL SOCIETY</t>
  </si>
  <si>
    <t>CT</t>
  </si>
  <si>
    <t>INTERNEO - ACTES JOURNEES D INFORMATION</t>
  </si>
  <si>
    <t>449-225-671</t>
  </si>
  <si>
    <t>1772-8320</t>
  </si>
  <si>
    <t>INTRAMUROS</t>
  </si>
  <si>
    <t>450-182-027</t>
  </si>
  <si>
    <t>0769-3710</t>
  </si>
  <si>
    <t>INTRAMUROS CHM</t>
  </si>
  <si>
    <t>Jahrbuch der Oesterreichischen Byzantinistik</t>
  </si>
  <si>
    <t>458-761-004</t>
  </si>
  <si>
    <t>0378-8660</t>
  </si>
  <si>
    <t>JAHRBUCH DES DEUTSCHEN ARCHAEOLOGISCHEN INSTITUTS</t>
  </si>
  <si>
    <t>458-522-000</t>
  </si>
  <si>
    <t>0070-4415</t>
  </si>
  <si>
    <t>JAHRESHEFTE DES OESTERREICHISCHEN ARCHAEOLOGISCHEN INSTITUTS IN WIEN</t>
  </si>
  <si>
    <t>459-029-609</t>
  </si>
  <si>
    <t>0078-3579</t>
  </si>
  <si>
    <t>PHOIBOS VERLAG</t>
  </si>
  <si>
    <t>JAZZ MAGAZINE JAZZMAN</t>
  </si>
  <si>
    <t>462-156-050</t>
  </si>
  <si>
    <t>1965-1740</t>
  </si>
  <si>
    <t>NEMM &amp; CIE</t>
  </si>
  <si>
    <t>JAZZFORSCHUNG = JAZZ RESEARCH WITH JAZZ RESEARCH NEWS</t>
  </si>
  <si>
    <t>462-236-001</t>
  </si>
  <si>
    <t>0075-3572</t>
  </si>
  <si>
    <t>AKADEMISCHE DRUCK &amp; VERLAG</t>
  </si>
  <si>
    <t>JE EST UN AUTRE</t>
  </si>
  <si>
    <t>462-327-362</t>
  </si>
  <si>
    <t>1291-0805</t>
  </si>
  <si>
    <t>AGSAS - BERNARD DELATTRE</t>
  </si>
  <si>
    <t>JEUNE AFRIQUE - WITHOUT HORS SERIES</t>
  </si>
  <si>
    <t>463-082-719</t>
  </si>
  <si>
    <t>1950-1285</t>
  </si>
  <si>
    <t>GROUPE JEUNE AFRIQUE</t>
  </si>
  <si>
    <t>JOURNAL DE LA SOCIETE DES AMERICANISTES</t>
  </si>
  <si>
    <t>496-332-008</t>
  </si>
  <si>
    <t>0037-9174</t>
  </si>
  <si>
    <t>SOCIETE DES AMERICANISTES</t>
  </si>
  <si>
    <t>JOURNAL DES AFRICANISTES</t>
  </si>
  <si>
    <t>466-162-583</t>
  </si>
  <si>
    <t>0399-0346</t>
  </si>
  <si>
    <t>SOCIETE DES AFRICANISTES/MUSEE</t>
  </si>
  <si>
    <t>JOURNAL DES ARTS</t>
  </si>
  <si>
    <t>470-062-894</t>
  </si>
  <si>
    <t>1245-1495</t>
  </si>
  <si>
    <t>JOURNAL DES PROFESSIONNELS DE LA PETITE ENFANCE</t>
  </si>
  <si>
    <t>492-896-000</t>
  </si>
  <si>
    <t>2114-2025</t>
  </si>
  <si>
    <t>TPMA</t>
  </si>
  <si>
    <t>JOURNAL OF COPTIC STUDIES</t>
  </si>
  <si>
    <t>475-217-113</t>
  </si>
  <si>
    <t>1016-5584</t>
  </si>
  <si>
    <t>1921140/01</t>
  </si>
  <si>
    <t>JOURNAL OF EGYPTIAN HISTORY</t>
  </si>
  <si>
    <t>476-720-501</t>
  </si>
  <si>
    <t>1874-1657</t>
  </si>
  <si>
    <t>JOURNAL OF ENGLISH LINGUISTICS</t>
  </si>
  <si>
    <t>478-286-057</t>
  </si>
  <si>
    <t>0075-4242</t>
  </si>
  <si>
    <t>JOURNAL OF JURISTIC PAPYROLOGY</t>
  </si>
  <si>
    <t>485-030-001</t>
  </si>
  <si>
    <t>0075-4277</t>
  </si>
  <si>
    <t>FOREIGN TRD ENTERPR ARS POLONA</t>
  </si>
  <si>
    <t>PO</t>
  </si>
  <si>
    <t>JOURNAL OF MUSIC THEORY</t>
  </si>
  <si>
    <t>488-277-005</t>
  </si>
  <si>
    <t>0022-2909</t>
  </si>
  <si>
    <t>JOURNAL OF ROMAN ARCHAEOLOGY</t>
  </si>
  <si>
    <t>494-718-778</t>
  </si>
  <si>
    <t>1047-7594</t>
  </si>
  <si>
    <t>JOURNAL OF ROMAN MILITARY EQUIPMENT STUDIES</t>
  </si>
  <si>
    <t>494-719-909</t>
  </si>
  <si>
    <t>0961-3684</t>
  </si>
  <si>
    <t>OXBOW BOOKS LTD</t>
  </si>
  <si>
    <t>JOURNAL OF ROMAN POTTERY STUDIES</t>
  </si>
  <si>
    <t>494-720-469</t>
  </si>
  <si>
    <t>0958-3491</t>
  </si>
  <si>
    <t>JOURNAL OF THE AMERICAN RESEARCH CENTER IN EGYPT</t>
  </si>
  <si>
    <t>467-979-001</t>
  </si>
  <si>
    <t>0065-9991</t>
  </si>
  <si>
    <t>LOCKWOOD PRESS</t>
  </si>
  <si>
    <t>JURISPORT</t>
  </si>
  <si>
    <t>502-080-980</t>
  </si>
  <si>
    <t>2111-8817</t>
  </si>
  <si>
    <t>EDITIONS JURIS ASSOCIATIONS</t>
  </si>
  <si>
    <t>JUXTAPOZ</t>
  </si>
  <si>
    <t>502-660-658</t>
  </si>
  <si>
    <t>1077-8411</t>
  </si>
  <si>
    <t>HIGH SPEED PRODUCTIONS</t>
  </si>
  <si>
    <t>KASKAL</t>
  </si>
  <si>
    <t>504-497-600</t>
  </si>
  <si>
    <t>1971-8608</t>
  </si>
  <si>
    <t>LOGISMA EDITORE</t>
  </si>
  <si>
    <t>KENTRON</t>
  </si>
  <si>
    <t>505-520-296</t>
  </si>
  <si>
    <t>0765-0590</t>
  </si>
  <si>
    <t>1940746 (2 numéros)</t>
  </si>
  <si>
    <t>KERNOS</t>
  </si>
  <si>
    <t>506-296-292</t>
  </si>
  <si>
    <t>0776-3824</t>
  </si>
  <si>
    <t>KLIO : BEITRAEGE ZUR ALTEN GESCHICHTE</t>
  </si>
  <si>
    <t>508-486-008</t>
  </si>
  <si>
    <t>0075-6334</t>
  </si>
  <si>
    <t>KOELNER JAHRBUCH</t>
  </si>
  <si>
    <t>509-198-000</t>
  </si>
  <si>
    <t>0947-1553</t>
  </si>
  <si>
    <t>GEBR MANN VLG IM REIMER VLG</t>
  </si>
  <si>
    <t>KUNSTCHRONIK</t>
  </si>
  <si>
    <t>511-617-003</t>
  </si>
  <si>
    <t>0023-5474</t>
  </si>
  <si>
    <t>FACHVERLAG HANS CARL</t>
  </si>
  <si>
    <t>KUNSTFORUM INTERNATIONAL</t>
  </si>
  <si>
    <t>511-629-008</t>
  </si>
  <si>
    <t>0177-3674</t>
  </si>
  <si>
    <t>VERLAG KUNSTFORUM INTL</t>
  </si>
  <si>
    <t>L ANNEE STENDHALIENNE</t>
  </si>
  <si>
    <t>059-804-716</t>
  </si>
  <si>
    <t>1634-7595</t>
  </si>
  <si>
    <t>LIBRAIRIE HONORE CHAMPION</t>
  </si>
  <si>
    <t>L ATELIER CONTEMPORAIN</t>
  </si>
  <si>
    <t>090-649-283</t>
  </si>
  <si>
    <t>R-DIFFUSION</t>
  </si>
  <si>
    <t>L ECOLE DES LETTRES - PREMIER CYCLE - COLLEGES</t>
  </si>
  <si>
    <t>288-802-838</t>
  </si>
  <si>
    <t>0761-3903</t>
  </si>
  <si>
    <t>L ECOLE DES LETTRES</t>
  </si>
  <si>
    <t>L ESPRESSO - SOMEDIA SPA</t>
  </si>
  <si>
    <t>314-049-016</t>
  </si>
  <si>
    <t>0423-4243</t>
  </si>
  <si>
    <t>SOMEDIA SPA</t>
  </si>
  <si>
    <t>IEP / LANGUES / AliLSHS</t>
  </si>
  <si>
    <t>L ETUDIANT - INCLS 2 HORS SERIES</t>
  </si>
  <si>
    <t>316-780-477</t>
  </si>
  <si>
    <t>0766-6330</t>
  </si>
  <si>
    <t>IEP /BIP/ PEGE /  AliLSHS</t>
  </si>
  <si>
    <t>1921138/01 &amp; avoir 1942771/01</t>
  </si>
  <si>
    <t>644-505-710</t>
  </si>
  <si>
    <t>2270-2024</t>
  </si>
  <si>
    <t>LA QUINZAINE LITTERAIRE</t>
  </si>
  <si>
    <t>1921145/01 &amp; avoir 2000100</t>
  </si>
  <si>
    <t>LAND UN SPROCH</t>
  </si>
  <si>
    <t>515-017-710</t>
  </si>
  <si>
    <t>1289-2599</t>
  </si>
  <si>
    <t>CAHIERS DU BILINGUISME</t>
  </si>
  <si>
    <t>LANGUAGE INTERACTION ACQUISITION</t>
  </si>
  <si>
    <t>515-769-201</t>
  </si>
  <si>
    <t>1879-7865</t>
  </si>
  <si>
    <t>JOHN BENJAMINS BV</t>
  </si>
  <si>
    <t>LANGUES MODERNES</t>
  </si>
  <si>
    <t>516-044-005</t>
  </si>
  <si>
    <t>0023-8376</t>
  </si>
  <si>
    <t>ASSN DES PROFESSEURS DE LANGUE</t>
  </si>
  <si>
    <t>Bée Stras / langues</t>
  </si>
  <si>
    <t>LANGUES NEO-LATINES</t>
  </si>
  <si>
    <t>516-044-500</t>
  </si>
  <si>
    <t>0184-7570</t>
  </si>
  <si>
    <t>SOCIETE DES LANGUES NEOLATINES</t>
  </si>
  <si>
    <t>LATOMUS - REVUE D ETUDES LATINES</t>
  </si>
  <si>
    <t>517-657-003</t>
  </si>
  <si>
    <t>0023-8856</t>
  </si>
  <si>
    <t>CUEJ / IEP / BIP / AliLSHS  AliLSHS aussi les dossiers)</t>
  </si>
  <si>
    <t>LE CANARD ENCHAINE C-W LES DOSSIERS DU CANARD</t>
  </si>
  <si>
    <t>179-092-101</t>
  </si>
  <si>
    <t>LE FURET</t>
  </si>
  <si>
    <t>358-082-444</t>
  </si>
  <si>
    <t>1163-4383</t>
  </si>
  <si>
    <t>LE MATRICULE DES ANGES</t>
  </si>
  <si>
    <t>556-034-106</t>
  </si>
  <si>
    <t>1241-7696</t>
  </si>
  <si>
    <t>MATRICULE DES ANGES</t>
  </si>
  <si>
    <t>LE UN = LE 1</t>
  </si>
  <si>
    <t>915-189-400</t>
  </si>
  <si>
    <t>LE 1</t>
  </si>
  <si>
    <t>LEBENDE SPRACHEN</t>
  </si>
  <si>
    <t>520-433-004</t>
  </si>
  <si>
    <t>0023-9909</t>
  </si>
  <si>
    <t>LECTURE JEUNE</t>
  </si>
  <si>
    <t>520-517-004</t>
  </si>
  <si>
    <t>1163-4987</t>
  </si>
  <si>
    <t>ASSN LECTURE JEUNESSE</t>
  </si>
  <si>
    <t>Bée COlm /  Bée Stras</t>
  </si>
  <si>
    <t>LEISTUNGSSPORT</t>
  </si>
  <si>
    <t>521-979-039</t>
  </si>
  <si>
    <t>0341-7387</t>
  </si>
  <si>
    <t>PHILIPPKA SPORTVERLAG</t>
  </si>
  <si>
    <t>LETTERE ITALIANE</t>
  </si>
  <si>
    <t>522-813-110</t>
  </si>
  <si>
    <t>0024-1334</t>
  </si>
  <si>
    <t>CASA EDITRICE LEO S OLSCHKI</t>
  </si>
  <si>
    <t>Lettre de l Economie du Sport</t>
  </si>
  <si>
    <t>522-995-315</t>
  </si>
  <si>
    <t>0767-9769</t>
  </si>
  <si>
    <t>JOURNAL DU SPORT</t>
  </si>
  <si>
    <t>LETTRE DE L OCIM</t>
  </si>
  <si>
    <t>523-005-395</t>
  </si>
  <si>
    <t>0994-1908</t>
  </si>
  <si>
    <t>OCIM</t>
  </si>
  <si>
    <t>LETTRE DU MUSICIEN</t>
  </si>
  <si>
    <t>523-005-056</t>
  </si>
  <si>
    <t>0766-916X</t>
  </si>
  <si>
    <t>LA LETTRE DU MUSICIEN</t>
  </si>
  <si>
    <t>LEXIKON BYZANTINISCHE GRAEZITAET</t>
  </si>
  <si>
    <t>523-382-400</t>
  </si>
  <si>
    <t>renouvellement</t>
  </si>
  <si>
    <t>LIBERATION</t>
  </si>
  <si>
    <t>523-766-764</t>
  </si>
  <si>
    <t>0335-1793</t>
  </si>
  <si>
    <t>CUEJ / IEP / BIP/ PEGE /  AliLSHS</t>
  </si>
  <si>
    <t>LICORNE</t>
  </si>
  <si>
    <t>525-711-941</t>
  </si>
  <si>
    <t>0398-9992</t>
  </si>
  <si>
    <t>LINGUA AEGYPTIA</t>
  </si>
  <si>
    <t>527-738-066</t>
  </si>
  <si>
    <t>0942-5659</t>
  </si>
  <si>
    <t>WIDMAIER VERLAG</t>
  </si>
  <si>
    <t>LINGUA NOSTRA</t>
  </si>
  <si>
    <t>527-771-000</t>
  </si>
  <si>
    <t>0024-3868</t>
  </si>
  <si>
    <t>LE LETTERE</t>
  </si>
  <si>
    <t>LINGUISTIC INQUIRY</t>
  </si>
  <si>
    <t>527-869-044</t>
  </si>
  <si>
    <t>0024-3892</t>
  </si>
  <si>
    <t>MASS INST OF TECHNOLOGY PRESS</t>
  </si>
  <si>
    <t>LINGUISTICA ESPANOLA ACTUAL</t>
  </si>
  <si>
    <t>527-950-356</t>
  </si>
  <si>
    <t>0210-6345</t>
  </si>
  <si>
    <t>ARCO LIBROS S L</t>
  </si>
  <si>
    <t>LINGUISTISCHE BERICHTE - + EXTRA BILLED SPECIAL ISSUE = SONDERHEFT</t>
  </si>
  <si>
    <t>528-033-012</t>
  </si>
  <si>
    <t>0024-3930</t>
  </si>
  <si>
    <t>HELMUT BUSKE VERLAG HAMBURG</t>
  </si>
  <si>
    <t>1936047/01 &amp; 2001727</t>
  </si>
  <si>
    <t>LITTERATURES</t>
  </si>
  <si>
    <t>530-279-009</t>
  </si>
  <si>
    <t>0563-9751</t>
  </si>
  <si>
    <t>LIVRAISONS D HISTOIRE DE L ARCHITECTURE</t>
  </si>
  <si>
    <t>531-477-842</t>
  </si>
  <si>
    <t>1627-4970</t>
  </si>
  <si>
    <t>ASS LIVRAISONS HIST ARCHITECT</t>
  </si>
  <si>
    <t>LIVRES HEBDO</t>
  </si>
  <si>
    <t>531-534-378</t>
  </si>
  <si>
    <t>0294-0000</t>
  </si>
  <si>
    <t>BMO / HISTOIRE / BUBP / IEP / Bée Colm / Bée Stras / BIP / MISHA / PEGE / PORTIQUE / SC SOC</t>
  </si>
  <si>
    <t>LONDON REVIEW OF BOOKS</t>
  </si>
  <si>
    <t>533-798-765</t>
  </si>
  <si>
    <t>0260-9592</t>
  </si>
  <si>
    <t>LUSORAMA</t>
  </si>
  <si>
    <t>537-891-558</t>
  </si>
  <si>
    <t>0931-9484</t>
  </si>
  <si>
    <t>DEE VERLAG</t>
  </si>
  <si>
    <t>1921145/01 &amp; 2001727</t>
  </si>
  <si>
    <t>MAISON DU KOCHERSBERG MEMBERSHIP Kocherschbari</t>
  </si>
  <si>
    <t>542-704-350</t>
  </si>
  <si>
    <t>0243-2498</t>
  </si>
  <si>
    <t>MAISON DU KOCHERSBERG</t>
  </si>
  <si>
    <t>MARBURGER BEITRAEGE ZUR ANTIKEN HANDELS- WIRTSCHAFTS- UND SOZIALGESCHICHTE</t>
  </si>
  <si>
    <t>548-135-500</t>
  </si>
  <si>
    <t>1864-1415</t>
  </si>
  <si>
    <t>VML VERLAG MARIE LEIDORF GMBH</t>
  </si>
  <si>
    <t>2000506/01 (vol 36)</t>
  </si>
  <si>
    <t>MARIANNE</t>
  </si>
  <si>
    <t>548-562-883</t>
  </si>
  <si>
    <t>2425-4088</t>
  </si>
  <si>
    <t>CUEJ / BIP AliLSHS</t>
  </si>
  <si>
    <t>MASTER DRAWINGS</t>
  </si>
  <si>
    <t>552-911-000</t>
  </si>
  <si>
    <t>0025-5025</t>
  </si>
  <si>
    <t>MASTER DRAWINGS ASSN INC</t>
  </si>
  <si>
    <t>MEDIAEVISTIK</t>
  </si>
  <si>
    <t>559-494-539</t>
  </si>
  <si>
    <t>0934-7453</t>
  </si>
  <si>
    <t>VERLAG PETER LANG AG</t>
  </si>
  <si>
    <t>2001727 (2018)</t>
  </si>
  <si>
    <t>MEDITERRANEAN HISTORICAL REVIEW</t>
  </si>
  <si>
    <t>562-667-304</t>
  </si>
  <si>
    <t>0951-8967</t>
  </si>
  <si>
    <t>AIX MARSEILLE UNIVERSITE</t>
  </si>
  <si>
    <t>MEMOIRE DES ARTS INFORMATIONS</t>
  </si>
  <si>
    <t>563-737-766</t>
  </si>
  <si>
    <t>1277-2194</t>
  </si>
  <si>
    <t>EDITIONS MEMOIRE DES ARTS</t>
  </si>
  <si>
    <t>MESOPOTAMIA</t>
  </si>
  <si>
    <t>566-342-002</t>
  </si>
  <si>
    <t>0076-6615</t>
  </si>
  <si>
    <t>MESURE ET EVALUATION EN EDUCATION</t>
  </si>
  <si>
    <t>566-611-166</t>
  </si>
  <si>
    <t>0823-3993</t>
  </si>
  <si>
    <t>ADMEE-CAN/LAVAL UNIV/DEPT FPE</t>
  </si>
  <si>
    <t>META</t>
  </si>
  <si>
    <t>566-629-006</t>
  </si>
  <si>
    <t>0026-0452</t>
  </si>
  <si>
    <t>PRESSES DE L UNIVERSITE</t>
  </si>
  <si>
    <t>MICROLOGUS</t>
  </si>
  <si>
    <t>573-033-230</t>
  </si>
  <si>
    <t>1123-2560</t>
  </si>
  <si>
    <t>SISMEL EDIZ DEL GALLUZZO</t>
  </si>
  <si>
    <t>MICROMANIA</t>
  </si>
  <si>
    <t>573-033-503</t>
  </si>
  <si>
    <t>0779-5564</t>
  </si>
  <si>
    <t>MICROMANIA CROMBEL</t>
  </si>
  <si>
    <t>MITTEILUNGEN DES DEUTSCHEN ARCHAEOLOGISCHEN INSTITUTES ATHENISCHE ABTEILUNG - HAUPTREIHE</t>
  </si>
  <si>
    <t>582-936-506</t>
  </si>
  <si>
    <t>0342-1295</t>
  </si>
  <si>
    <t>MITTEILUNGEN DES DEUTSCHEN ARCHAEOLOGISCHEN INSTITUTS - ROEMISCHE ABTEILUNG</t>
  </si>
  <si>
    <t>582-936-019</t>
  </si>
  <si>
    <t>0342-1287</t>
  </si>
  <si>
    <t>VERLAG SCHNELL &amp; STEINER GMBH</t>
  </si>
  <si>
    <t>MITTEILUNGEN ZUR CHRISTLICHEN ARCHAEOLOGIE</t>
  </si>
  <si>
    <t>582-947-438</t>
  </si>
  <si>
    <t>1025-6555</t>
  </si>
  <si>
    <t>MODERN FICTION STUDIES</t>
  </si>
  <si>
    <t>585-680-002</t>
  </si>
  <si>
    <t>0026-7724</t>
  </si>
  <si>
    <t>MONDE DE LA BIBLE</t>
  </si>
  <si>
    <t>589-635-341</t>
  </si>
  <si>
    <t>0154-9049</t>
  </si>
  <si>
    <t>MONDES DU TRAVAIL</t>
  </si>
  <si>
    <t>589-786-359</t>
  </si>
  <si>
    <t>1778-0306</t>
  </si>
  <si>
    <t>CEFRESS FAC PHILOSOPHIE</t>
  </si>
  <si>
    <t>MONTAGNES MAGAZINE</t>
  </si>
  <si>
    <t>591-456-330</t>
  </si>
  <si>
    <t>0184-2595</t>
  </si>
  <si>
    <t>EDITION NIVEALES</t>
  </si>
  <si>
    <t>MONTAIGNE STUDIES ASSOCIATION MEMBERSHIP</t>
  </si>
  <si>
    <t>591-460-209</t>
  </si>
  <si>
    <t>UNIV CHICAGO %DEPT HUMANITIES</t>
  </si>
  <si>
    <t>599-904-786</t>
  </si>
  <si>
    <t>1109-4109</t>
  </si>
  <si>
    <t>BENAKI MUSEUM</t>
  </si>
  <si>
    <t>MOUSSONS</t>
  </si>
  <si>
    <t>599-922-531</t>
  </si>
  <si>
    <t>1620-3224</t>
  </si>
  <si>
    <t>MOUVEMENT</t>
  </si>
  <si>
    <t>EDITIONS SECONDES</t>
  </si>
  <si>
    <t>MOVEMENT &amp; SPORT SCIENCES - SCIENCE ET MOTRICITE</t>
  </si>
  <si>
    <t>600-020-103</t>
  </si>
  <si>
    <t>2118-5735</t>
  </si>
  <si>
    <t>Muqarnas - An Annual On Islamic Art and Architecture - Hardback ed</t>
  </si>
  <si>
    <t>602-181-711</t>
  </si>
  <si>
    <t>0732-2992</t>
  </si>
  <si>
    <t>MUSIC ANALYSIS</t>
  </si>
  <si>
    <t>603-091-993</t>
  </si>
  <si>
    <t>0262-5245</t>
  </si>
  <si>
    <t>MUSIC AND LETTERS</t>
  </si>
  <si>
    <t>603-399-981</t>
  </si>
  <si>
    <t>0027-4224</t>
  </si>
  <si>
    <t>MUSIC THEORY SPECTRUM</t>
  </si>
  <si>
    <t>603-767-022</t>
  </si>
  <si>
    <t>0195-6167</t>
  </si>
  <si>
    <t>MUSICAE SCIENTIAE</t>
  </si>
  <si>
    <t>604-120-168</t>
  </si>
  <si>
    <t>1029-8649</t>
  </si>
  <si>
    <t>FI</t>
  </si>
  <si>
    <t>Musicologies Nouvelles</t>
  </si>
  <si>
    <t>604-420-004</t>
  </si>
  <si>
    <t>EDITIONS MUSICALES LUGDIVINE</t>
  </si>
  <si>
    <t>N AUTRE ECOLE - QUESTIONS DE CLASSES</t>
  </si>
  <si>
    <t>606-080-908</t>
  </si>
  <si>
    <t>ASSN QUESTIONS DE CLASSES/CICP</t>
  </si>
  <si>
    <t>NATION - NY - WITHOUT INDEX</t>
  </si>
  <si>
    <t>608-232-005</t>
  </si>
  <si>
    <t>0027-8378</t>
  </si>
  <si>
    <t>NATION</t>
  </si>
  <si>
    <t>NATIONAL GEOGRAPHIC</t>
  </si>
  <si>
    <t>612-116-814</t>
  </si>
  <si>
    <t>0027-9358</t>
  </si>
  <si>
    <t>NATIONAL GEOGRAPHIC SOCIETY</t>
  </si>
  <si>
    <t>NATIONAL GEOGRAPHIC - FRENCH ED</t>
  </si>
  <si>
    <t>612-125-468</t>
  </si>
  <si>
    <t>1297-1715</t>
  </si>
  <si>
    <t>NEW LITERARY HISTORY</t>
  </si>
  <si>
    <t>626-617-005</t>
  </si>
  <si>
    <t>0028-6087</t>
  </si>
  <si>
    <t>NEW YORK REVIEW OF BOOKS</t>
  </si>
  <si>
    <t>630-195-006</t>
  </si>
  <si>
    <t>0028-7504</t>
  </si>
  <si>
    <t>NINETEENTH-CENTURY LITERATURE</t>
  </si>
  <si>
    <t>637-859-190</t>
  </si>
  <si>
    <t>0891-9356</t>
  </si>
  <si>
    <t>UNIVERSITY OF CALIFORNIA PRESS</t>
  </si>
  <si>
    <t>NORD OUEST ARCHEOLOGIE</t>
  </si>
  <si>
    <t>639-386-800</t>
  </si>
  <si>
    <t>0990-9559</t>
  </si>
  <si>
    <t>CRADC</t>
  </si>
  <si>
    <t>NORDIQUES</t>
  </si>
  <si>
    <t>1761-7677</t>
  </si>
  <si>
    <t>ASSOCIATION NORDEN / CAEN</t>
  </si>
  <si>
    <t>NOUVEAUX CAHIERS D ALLEMAND</t>
  </si>
  <si>
    <t>644-438-905</t>
  </si>
  <si>
    <t>0758-170X</t>
  </si>
  <si>
    <t>ANCA %MME METRICH</t>
  </si>
  <si>
    <t>Bée Strasl / Langues</t>
  </si>
  <si>
    <t>NOUVEL EDUCATEUR</t>
  </si>
  <si>
    <t>644-474-686</t>
  </si>
  <si>
    <t>0991-9708</t>
  </si>
  <si>
    <t>ICEM - PEDAGOGIE FREINET</t>
  </si>
  <si>
    <t>facturé 30 oct 2018</t>
  </si>
  <si>
    <t>NOUVELLE REVUE FRANCAISE</t>
  </si>
  <si>
    <t>644-553-000</t>
  </si>
  <si>
    <t>0029-4802</t>
  </si>
  <si>
    <t>NOUVELLE REVUE PEDAGOGIQUE : COLLEGE - WITH HORS SERIES</t>
  </si>
  <si>
    <t>644-651-010</t>
  </si>
  <si>
    <t>1636-3574</t>
  </si>
  <si>
    <t>EDITIONS NATHAN</t>
  </si>
  <si>
    <t>NOUVELLE REVUE PEDAGOGIQUE : LYCEE</t>
  </si>
  <si>
    <t>644-671-505</t>
  </si>
  <si>
    <t>1636-3566</t>
  </si>
  <si>
    <t>NOUVELLES ASSYRIOLOGIQUES BREVES ET UTILITAIRES</t>
  </si>
  <si>
    <t>644-704-231</t>
  </si>
  <si>
    <t>0989-5671</t>
  </si>
  <si>
    <t>SEPOA</t>
  </si>
  <si>
    <t>NOUVELLES DE DANSE</t>
  </si>
  <si>
    <t>0778-9580</t>
  </si>
  <si>
    <t>CONTREDANSE ASBL</t>
  </si>
  <si>
    <t>NOUVELLES DE L ARCHEOLOGIE</t>
  </si>
  <si>
    <t>644-703-803</t>
  </si>
  <si>
    <t>0242-7702</t>
  </si>
  <si>
    <t>NOVEL</t>
  </si>
  <si>
    <t>644-987-372</t>
  </si>
  <si>
    <t>0029-5132</t>
  </si>
  <si>
    <t>NUMEN: INTERNATIONAL REVIEW FOR THE HISTORY OF RELIGIONS</t>
  </si>
  <si>
    <t>647-400-514</t>
  </si>
  <si>
    <t>0029-5973</t>
  </si>
  <si>
    <t>NVL</t>
  </si>
  <si>
    <t>648-806-600</t>
  </si>
  <si>
    <t>0153-9027</t>
  </si>
  <si>
    <t>NVL/CRALEJ /BIB MERIADECK/TERR</t>
  </si>
  <si>
    <t>OBSERVER NEWSPAPER</t>
  </si>
  <si>
    <t>649-757-234</t>
  </si>
  <si>
    <t>0029-7712</t>
  </si>
  <si>
    <r>
      <rPr>
        <b/>
        <sz val="9"/>
        <color rgb="FF000000"/>
        <rFont val="Arial"/>
        <family val="2"/>
        <charset val="1"/>
      </rPr>
      <t>OFFSHORE - France</t>
    </r>
    <r>
      <rPr>
        <b/>
        <sz val="9"/>
        <color rgb="FFFF0000"/>
        <rFont val="Arial"/>
        <family val="2"/>
        <charset val="1"/>
      </rPr>
      <t xml:space="preserve"> (suspendu)</t>
    </r>
  </si>
  <si>
    <t>655-451-050</t>
  </si>
  <si>
    <t>1639-6855</t>
  </si>
  <si>
    <t>BMEDIATION</t>
  </si>
  <si>
    <t>OLALAR : revue d'art 4 à 7 ans</t>
  </si>
  <si>
    <t>FATON</t>
  </si>
  <si>
    <t>OLLI UND MOLLI</t>
  </si>
  <si>
    <t>658-355-607</t>
  </si>
  <si>
    <t>0948-4949</t>
  </si>
  <si>
    <t>JOHANN MICHAEL SAILER VERLAG</t>
  </si>
  <si>
    <t>Olli und Molli Kindergarten</t>
  </si>
  <si>
    <t>658-355-630</t>
  </si>
  <si>
    <t>2193-3197</t>
  </si>
  <si>
    <t>OUTRE FORET</t>
  </si>
  <si>
    <t>668-469-240</t>
  </si>
  <si>
    <t>0766-5792</t>
  </si>
  <si>
    <t>CERCLE HISTOIRE L ALSACE NORD</t>
  </si>
  <si>
    <t>PALAIS MAGAZINE</t>
  </si>
  <si>
    <t>673-695-130</t>
  </si>
  <si>
    <t>1951-672X</t>
  </si>
  <si>
    <t>PALAIS DE TOKYO SVC EDITIONS</t>
  </si>
  <si>
    <t>PALEORIENT</t>
  </si>
  <si>
    <t>674-050-190</t>
  </si>
  <si>
    <t>0153-9345</t>
  </si>
  <si>
    <t>1921138/01 &amp; 2000507 (vol 45)</t>
  </si>
  <si>
    <t>PAPERS ON FRENCH SEVENTEENTH CENTURY LITERATURE</t>
  </si>
  <si>
    <t>676-258-007</t>
  </si>
  <si>
    <t>0343-0758</t>
  </si>
  <si>
    <t>2000506/01</t>
  </si>
  <si>
    <t xml:space="preserve">676-706-201 </t>
  </si>
  <si>
    <t>2258-1537</t>
  </si>
  <si>
    <t xml:space="preserve">EXILS </t>
  </si>
  <si>
    <t>PARIS BERLIN</t>
  </si>
  <si>
    <t>677-656-464</t>
  </si>
  <si>
    <t>1769-860X</t>
  </si>
  <si>
    <t>1921138/01 demander remboursement</t>
  </si>
  <si>
    <t>BéeStras / AliLSHS</t>
  </si>
  <si>
    <t>678-530-007</t>
  </si>
  <si>
    <t>0031-2355</t>
  </si>
  <si>
    <t>GAETANO MACCHIAROLI EDITORE</t>
  </si>
  <si>
    <t>PART DE L OEIL</t>
  </si>
  <si>
    <t>678-632-118</t>
  </si>
  <si>
    <t>0773-9532</t>
  </si>
  <si>
    <t>PAYS D ALSACE</t>
  </si>
  <si>
    <t>680-695-715</t>
  </si>
  <si>
    <t>0245-8411</t>
  </si>
  <si>
    <t>SOC D HISTOIRE DE SAVERNE</t>
  </si>
  <si>
    <t>PECIA</t>
  </si>
  <si>
    <t>681-336-906</t>
  </si>
  <si>
    <t>1761-4961</t>
  </si>
  <si>
    <t>PENSER L EDUCATION</t>
  </si>
  <si>
    <t>683-381-859</t>
  </si>
  <si>
    <t>1253-1006</t>
  </si>
  <si>
    <t>UFR DE PSYCHOLOGIE</t>
  </si>
  <si>
    <t>PERSPECTIVE - INHA</t>
  </si>
  <si>
    <t>686-310-966</t>
  </si>
  <si>
    <t>1777-7852</t>
  </si>
  <si>
    <t>INHA</t>
  </si>
  <si>
    <t>PETIT LEONARD</t>
  </si>
  <si>
    <t>687-563-916</t>
  </si>
  <si>
    <t>1280-9063</t>
  </si>
  <si>
    <t>PETIT X</t>
  </si>
  <si>
    <t>687-574-368</t>
  </si>
  <si>
    <t>0759-9188</t>
  </si>
  <si>
    <t>PETITE SALAMANDRE</t>
  </si>
  <si>
    <t>687-572-529</t>
  </si>
  <si>
    <t>1424-4764</t>
  </si>
  <si>
    <t>EDITIONS DE LA SALAMANDRE</t>
  </si>
  <si>
    <t>PHILOSOPHIE MAGAZINE</t>
  </si>
  <si>
    <t>691-450-191</t>
  </si>
  <si>
    <t>1951-1787</t>
  </si>
  <si>
    <t>PHILO EDITIONS SAS</t>
  </si>
  <si>
    <t>IEP /  AliLSHS</t>
  </si>
  <si>
    <t>PLUME</t>
  </si>
  <si>
    <t>702-421-090</t>
  </si>
  <si>
    <t>1252-0675</t>
  </si>
  <si>
    <t>SOLARIS</t>
  </si>
  <si>
    <t>PMLA : PUBLICATIONS OF THE MODERN LANGUAGE ASSOCIATION OF AMERICA - PAPERBOUND</t>
  </si>
  <si>
    <t>702-699-000</t>
  </si>
  <si>
    <t>0030-8129</t>
  </si>
  <si>
    <t>MODERN LANGUAGE ASSN OF AMER</t>
  </si>
  <si>
    <t>POLI : politique de l'image</t>
  </si>
  <si>
    <t>2104-2195</t>
  </si>
  <si>
    <t>POLI EDITIONS</t>
  </si>
  <si>
    <t>Politica antica (annuel)</t>
  </si>
  <si>
    <t>705-348-000</t>
  </si>
  <si>
    <t>2281-1400</t>
  </si>
  <si>
    <t>EDIPUGLIA SRL</t>
  </si>
  <si>
    <t>1936047/01 &amp;  1938962</t>
  </si>
  <si>
    <t>POLITIQUES SOCIALES</t>
  </si>
  <si>
    <t>706-221-207</t>
  </si>
  <si>
    <t>0037-2641</t>
  </si>
  <si>
    <t>POLITIQUE SOCIALE SERV SOC MDE</t>
  </si>
  <si>
    <t>POLY</t>
  </si>
  <si>
    <t>706-748-241</t>
  </si>
  <si>
    <t>1956-9130</t>
  </si>
  <si>
    <t>SOCIETE BKN</t>
  </si>
  <si>
    <t>POSITIF</t>
  </si>
  <si>
    <t>709-227-953</t>
  </si>
  <si>
    <t>0048-4911</t>
  </si>
  <si>
    <t>ACTES SUD</t>
  </si>
  <si>
    <t>LANGUES  / AliLSHS</t>
  </si>
  <si>
    <t>PRAEHISTORISCHE ZEITSCHRIFT</t>
  </si>
  <si>
    <t>713-060-002</t>
  </si>
  <si>
    <t>0079-4848</t>
  </si>
  <si>
    <t>PRAXIS GRUNDSCHULE</t>
  </si>
  <si>
    <t>713-633-006</t>
  </si>
  <si>
    <t>0170-3722</t>
  </si>
  <si>
    <t>PRESSE UND SPRACHE</t>
  </si>
  <si>
    <t>715-426-011</t>
  </si>
  <si>
    <t>0935-8064</t>
  </si>
  <si>
    <t>CARL ED SCHUENEMANN KG</t>
  </si>
  <si>
    <t>BéeStras / Langues</t>
  </si>
  <si>
    <t>PRIMER ACTO</t>
  </si>
  <si>
    <t>716-430-004</t>
  </si>
  <si>
    <t>0032-8367</t>
  </si>
  <si>
    <t>CASA DE LAS ACACIAS</t>
  </si>
  <si>
    <t>PROXIMA THULE</t>
  </si>
  <si>
    <t>733-748-610</t>
  </si>
  <si>
    <t>1254-7492</t>
  </si>
  <si>
    <t>SOC ETUDES NORDIQUES/IV SECTON</t>
  </si>
  <si>
    <t>Publications de la Société savante d'Alsace et des régions de l'Est. Série Recherches et documents http://www.societesavantealsace.fr/</t>
  </si>
  <si>
    <t>739-094-270</t>
  </si>
  <si>
    <t>0583-8835</t>
  </si>
  <si>
    <t>SOCIETE SAVANTE D ALSACE</t>
  </si>
  <si>
    <t>Publications du centre européen d'etudes bourguignonnes</t>
  </si>
  <si>
    <t>QUADERNI DI STORIA</t>
  </si>
  <si>
    <t>741-205-009</t>
  </si>
  <si>
    <t>0391-6936</t>
  </si>
  <si>
    <t>EDIZIONI DEDALO SRL</t>
  </si>
  <si>
    <t>RADICI</t>
  </si>
  <si>
    <t>747-838-800</t>
  </si>
  <si>
    <t>1635-1231</t>
  </si>
  <si>
    <t>EDITALIE</t>
  </si>
  <si>
    <r>
      <rPr>
        <b/>
        <sz val="9"/>
        <rFont val="Arial"/>
        <family val="2"/>
        <charset val="1"/>
      </rPr>
      <t>RATIONES RERUM</t>
    </r>
    <r>
      <rPr>
        <b/>
        <sz val="9"/>
        <color rgb="FFFF3333"/>
        <rFont val="Arial"/>
        <family val="2"/>
        <charset val="1"/>
      </rPr>
      <t>Hors marché (ERASMUS)</t>
    </r>
  </si>
  <si>
    <t>2284-2497</t>
  </si>
  <si>
    <t>Edizioni Tored</t>
  </si>
  <si>
    <t>it</t>
  </si>
  <si>
    <t>REALLEXIKON DER ASSYRIOLOGIE UND VORDERASIATISCHEN ARCHAEOLOGIE</t>
  </si>
  <si>
    <t>754-956-860</t>
  </si>
  <si>
    <t>RECHERCHES - REVUE DE DIDACTIQUE ET DE PEDAGOGIE DU FRANCAIS</t>
  </si>
  <si>
    <t>755-792-488</t>
  </si>
  <si>
    <t>0295-009X</t>
  </si>
  <si>
    <t>RECHERCHES % S MICHIELETTO</t>
  </si>
  <si>
    <t>RECHERCHES AMERINDIENNES AU   QUEBEC</t>
  </si>
  <si>
    <t>0318-4137</t>
  </si>
  <si>
    <t>RECHERCHES AMERINDIENNES AU</t>
  </si>
  <si>
    <t>RECHERCHES EN DIDACTIQUE DES MATHEMATIQUES</t>
  </si>
  <si>
    <t>755-820-032</t>
  </si>
  <si>
    <t>0246-9367</t>
  </si>
  <si>
    <t>Bée Colm /  Bée Stras</t>
  </si>
  <si>
    <t>RECHERCHES EN DIDACTIQUES DES SCIENCES ET DES TECHNOLOGIES</t>
  </si>
  <si>
    <t>755-820-050</t>
  </si>
  <si>
    <t>755-838-109</t>
  </si>
  <si>
    <t>1634-0868</t>
  </si>
  <si>
    <t>ASSN HISTORIEN DE L ART</t>
  </si>
  <si>
    <t>RECHERCHES SOCIOLOGIQUES ET ANTHROPOLOGIQUES</t>
  </si>
  <si>
    <t>755-897-352</t>
  </si>
  <si>
    <t>1782-1592</t>
  </si>
  <si>
    <t>CENTRE RECHERCHES SOCIOLOGIQUE</t>
  </si>
  <si>
    <t>REGARDS SOCIOLOGIQUES</t>
  </si>
  <si>
    <t>759-176-571</t>
  </si>
  <si>
    <t>1164-0871</t>
  </si>
  <si>
    <t>UNIVERSITE DE STRASBOURG</t>
  </si>
  <si>
    <t>REI CRETARIAE ROMANAE FAUTORES MEMBERSHIP</t>
  </si>
  <si>
    <t>760-349-290</t>
  </si>
  <si>
    <t>0484-3401</t>
  </si>
  <si>
    <t>DR ARCHER MARTIN / RCRF</t>
  </si>
  <si>
    <t>1921145/01 (payé jusqu’en décembre 2019)</t>
  </si>
  <si>
    <t>761-836-501</t>
  </si>
  <si>
    <t>1124-1667</t>
  </si>
  <si>
    <t>ISTIT LOMBARDO ACCAD SCIENZE E</t>
  </si>
  <si>
    <t>RENDICONTI DELLA PONTIFICIA ACCADEMIA ROMANA DI ARCHEOLOGIA</t>
  </si>
  <si>
    <t>761-868-009</t>
  </si>
  <si>
    <t>1019-9500</t>
  </si>
  <si>
    <t>EDIZ QUASAR SEVERINO TOGNON</t>
  </si>
  <si>
    <t>REPERES - INRP</t>
  </si>
  <si>
    <t>762-339-521</t>
  </si>
  <si>
    <t>1157-1330</t>
  </si>
  <si>
    <t>REPERES / IREM</t>
  </si>
  <si>
    <t>762-337-418</t>
  </si>
  <si>
    <t>1157-285X</t>
  </si>
  <si>
    <r>
      <rPr>
        <b/>
        <sz val="9"/>
        <color rgb="FF000000"/>
        <rFont val="Arial"/>
        <family val="2"/>
        <charset val="1"/>
      </rPr>
      <t>REPORT OF THE DEPARTMENT OF ANTIQUITIES CYPRUS</t>
    </r>
    <r>
      <rPr>
        <b/>
        <sz val="9"/>
        <color rgb="FFFF0000"/>
        <rFont val="Arial"/>
        <family val="2"/>
        <charset val="1"/>
      </rPr>
      <t>COMMANDER HORS MARCHE</t>
    </r>
  </si>
  <si>
    <t>762-791-325</t>
  </si>
  <si>
    <t>0070-2374</t>
  </si>
  <si>
    <t>DEPT OF ANTIQUITIES /CYPRUS</t>
  </si>
  <si>
    <t>CP</t>
  </si>
  <si>
    <t>RES ANTIQUAE</t>
  </si>
  <si>
    <t>764-342-226</t>
  </si>
  <si>
    <t>1781-1317</t>
  </si>
  <si>
    <t>SAFRAN EDITIONS</t>
  </si>
  <si>
    <t>REVISTA DE FILOLOGIA ESPANOLA</t>
  </si>
  <si>
    <t>771-932-698</t>
  </si>
  <si>
    <t>0210-9174</t>
  </si>
  <si>
    <t>REVISTA DE LITERATURA MEDIEVAL</t>
  </si>
  <si>
    <t>773-394-275</t>
  </si>
  <si>
    <t>1130-3611</t>
  </si>
  <si>
    <t>UNIV ALCALA/SERV PUBLICACIONES</t>
  </si>
  <si>
    <t>REVISTA DE OCCIDENTE</t>
  </si>
  <si>
    <t>773-956-032</t>
  </si>
  <si>
    <t>0034-8635</t>
  </si>
  <si>
    <t>REVISTA ESPANOLA DE LINGUISTICA</t>
  </si>
  <si>
    <t>771-690-005</t>
  </si>
  <si>
    <t>0210-1874</t>
  </si>
  <si>
    <t>REVUE ALSACIENNE DE LITTERATURE</t>
  </si>
  <si>
    <t>775-267-453</t>
  </si>
  <si>
    <t>0752-188X</t>
  </si>
  <si>
    <t>AMIS REVUE ALSACIENNE LITT</t>
  </si>
  <si>
    <t>REVUE ARCHEOLOGIQUE DE L EST</t>
  </si>
  <si>
    <t>775-323-959</t>
  </si>
  <si>
    <t>1266-7706</t>
  </si>
  <si>
    <t>REVUE ARCHEOLOGIQUE DE L OUEST</t>
  </si>
  <si>
    <t>775-362-783</t>
  </si>
  <si>
    <t>0767-709X</t>
  </si>
  <si>
    <t>REVUE ARCHEOLOGIQUE DE PICARDIE</t>
  </si>
  <si>
    <t>775-363-021</t>
  </si>
  <si>
    <t>0752-5656</t>
  </si>
  <si>
    <t>REVUE ARCHEOLOGIQUE PICARDIE</t>
  </si>
  <si>
    <t>REVUE D ALLEMAGNE ET DES PAYS DE LANGUE ALLEMANDE</t>
  </si>
  <si>
    <t>775-263-569</t>
  </si>
  <si>
    <t>0035-0974</t>
  </si>
  <si>
    <t>INSTITUT D ETUDES POLITIQUES</t>
  </si>
  <si>
    <t>IEP /LANGUES</t>
  </si>
  <si>
    <t>REVUE D ALSACE</t>
  </si>
  <si>
    <t>775-266-331</t>
  </si>
  <si>
    <t>0181-0448</t>
  </si>
  <si>
    <t>REVUE D EGYPTOLOGIE - Societe française d'Egyptologie</t>
  </si>
  <si>
    <t>776-389-645</t>
  </si>
  <si>
    <t>0035-1849</t>
  </si>
  <si>
    <t>SOC FRANCAISE D EGYPTOLOGIE</t>
  </si>
  <si>
    <t>REVUE D HISTOIRE DU THEATRE</t>
  </si>
  <si>
    <t>778-060-004</t>
  </si>
  <si>
    <t>1291-2530</t>
  </si>
  <si>
    <t>SOC D HISTOIRE DU THEATRE -BNF</t>
  </si>
  <si>
    <t>1778-9605</t>
  </si>
  <si>
    <t>REVUE D'HISTOIRE NORDIQUE</t>
  </si>
  <si>
    <t>FRAMESPA/MAISON</t>
  </si>
  <si>
    <t>REVUE DE L ART</t>
  </si>
  <si>
    <t>775-378-003</t>
  </si>
  <si>
    <t>0035-1326</t>
  </si>
  <si>
    <t>REVUE DE LA BNU</t>
  </si>
  <si>
    <t>775-736-100</t>
  </si>
  <si>
    <t>2109-2761</t>
  </si>
  <si>
    <t>781-462-800</t>
  </si>
  <si>
    <t>2105-6978</t>
  </si>
  <si>
    <t>ANCPE</t>
  </si>
  <si>
    <t>REVUE DE LINGUISTIQUE ROMANE</t>
  </si>
  <si>
    <t>779-041-003</t>
  </si>
  <si>
    <t>0035-1458</t>
  </si>
  <si>
    <t>SOC DE LINGUISTIQUE ROMANE</t>
  </si>
  <si>
    <t>REVUE DE MUSICOLOGIE</t>
  </si>
  <si>
    <t>779-666-007</t>
  </si>
  <si>
    <t>0035-1601</t>
  </si>
  <si>
    <t>SOCIETE FRANCAISE MUSICOLOGIE</t>
  </si>
  <si>
    <t>REVUE DES ETUDES ANCIENNES</t>
  </si>
  <si>
    <t>776-537-003</t>
  </si>
  <si>
    <t>0035-2004</t>
  </si>
  <si>
    <t>5,,5</t>
  </si>
  <si>
    <t>REVUE DES ETUDES GRECQUES</t>
  </si>
  <si>
    <t>776-668-006</t>
  </si>
  <si>
    <t>0035-2039</t>
  </si>
  <si>
    <t>MISHA / Portique</t>
  </si>
  <si>
    <t>REVUE DES ETUDES ITALIENNES</t>
  </si>
  <si>
    <t>776-684-003</t>
  </si>
  <si>
    <t>0035-2047</t>
  </si>
  <si>
    <t>EDITIONS L AGE D HOMME</t>
  </si>
  <si>
    <t>REVUE DES ETUDES LATINES</t>
  </si>
  <si>
    <t>776-733-008</t>
  </si>
  <si>
    <t>0373-5737</t>
  </si>
  <si>
    <t>REVUE DES LIVRES POUR ENFANTS</t>
  </si>
  <si>
    <t>779-094-002</t>
  </si>
  <si>
    <t>0398-8384</t>
  </si>
  <si>
    <t>BNF CTR NATL LITTERAT JEUNESSE</t>
  </si>
  <si>
    <t>REVUE DES MUSEES DE FRANCE</t>
  </si>
  <si>
    <t>779-628-004</t>
  </si>
  <si>
    <t>1962-4271</t>
  </si>
  <si>
    <t>CTR DISTRIB REUNION MUS NAT</t>
  </si>
  <si>
    <t>REVUE DES SCIENCES HUMAINES</t>
  </si>
  <si>
    <t>780-662-003</t>
  </si>
  <si>
    <t>0035-2195</t>
  </si>
  <si>
    <t>REVUE INCISE</t>
  </si>
  <si>
    <t>778-227-800</t>
  </si>
  <si>
    <t>2276-545X</t>
  </si>
  <si>
    <t>STUDIO-THEATRE DE VITRY</t>
  </si>
  <si>
    <t>REVUE INTERNATIONALE D EDUCATION - SEVRES</t>
  </si>
  <si>
    <t>778-421-032</t>
  </si>
  <si>
    <t>1254-4590</t>
  </si>
  <si>
    <t>CIEP</t>
  </si>
  <si>
    <t>Bée COLM / Bée STRAS</t>
  </si>
  <si>
    <t>REVUE ROMANE</t>
  </si>
  <si>
    <t>780-407-029</t>
  </si>
  <si>
    <t>0035-3906</t>
  </si>
  <si>
    <t>REVUE RUSSE</t>
  </si>
  <si>
    <t>780-616-413</t>
  </si>
  <si>
    <t>1161-0557</t>
  </si>
  <si>
    <t>INSTITUT D ETUDES SLAVES</t>
  </si>
  <si>
    <t>RHETORIK - EIN INTERNATIONALES JAHRBUCH</t>
  </si>
  <si>
    <t>781-739-776</t>
  </si>
  <si>
    <t>0720-5775</t>
  </si>
  <si>
    <t>MAX NIEMEYER VERLAG GMBH</t>
  </si>
  <si>
    <t>RIJKSMUSEUM BULLETIN</t>
  </si>
  <si>
    <t>782-857-000</t>
  </si>
  <si>
    <t>1877-8127</t>
  </si>
  <si>
    <t>RIJKSMUSEUM</t>
  </si>
  <si>
    <t>RIVENEUVE CONTINENTS</t>
  </si>
  <si>
    <t>783-423-577</t>
  </si>
  <si>
    <t>1770-958X</t>
  </si>
  <si>
    <t>RIVENEUVE EDITIONS</t>
  </si>
  <si>
    <t>RIVISTA DI STORIA E LETTERATURA RELIGIOSA</t>
  </si>
  <si>
    <t>785-122-009</t>
  </si>
  <si>
    <t>0035-6573</t>
  </si>
  <si>
    <t>RIVISTA DI STUDI FENICI                                                      IP ACCESS</t>
  </si>
  <si>
    <t>785-212-028</t>
  </si>
  <si>
    <t>0390-3877</t>
  </si>
  <si>
    <t>RIVISTA DI TOPOGRAFIA ANTICA = JOURNAL OF ANCIENT TOPOGRAPHY</t>
  </si>
  <si>
    <t>785-262-189</t>
  </si>
  <si>
    <t>1121-5275</t>
  </si>
  <si>
    <t>CONGEDO EDITORE SRL</t>
  </si>
  <si>
    <t>ROMANCE PHILOLOGY</t>
  </si>
  <si>
    <t>787-128-008</t>
  </si>
  <si>
    <t>0035-8002</t>
  </si>
  <si>
    <t>ROMANIA</t>
  </si>
  <si>
    <t>787-160-001</t>
  </si>
  <si>
    <t>0035-8029</t>
  </si>
  <si>
    <t>ROMANTIK</t>
  </si>
  <si>
    <t>2245-599X</t>
  </si>
  <si>
    <t>VANDENHOECK &amp; RUPRECHT</t>
  </si>
  <si>
    <t>ROVEN</t>
  </si>
  <si>
    <t>788-219-580</t>
  </si>
  <si>
    <t>2103-7108</t>
  </si>
  <si>
    <t>PRESSES DU REEL</t>
  </si>
  <si>
    <t>SAALBURG JAHRBUCH</t>
  </si>
  <si>
    <t>791-750-003</t>
  </si>
  <si>
    <t>0080-5157</t>
  </si>
  <si>
    <t>SAISONS D ALSACE</t>
  </si>
  <si>
    <t>794-257-790</t>
  </si>
  <si>
    <t>0048-9018</t>
  </si>
  <si>
    <t>CUEJ / HISTOIRE / IEP</t>
  </si>
  <si>
    <t>SALAMANDRE</t>
  </si>
  <si>
    <t>794-353-052</t>
  </si>
  <si>
    <t>1424-4748</t>
  </si>
  <si>
    <t>SCHEDE MEDIEVALI</t>
  </si>
  <si>
    <t>800-057-556</t>
  </si>
  <si>
    <t>0392-5404</t>
  </si>
  <si>
    <t>OFFICINA STUDI MEDIEVALI</t>
  </si>
  <si>
    <t>1921145/01 &amp; 2001727 (56, 2018)+5752019</t>
  </si>
  <si>
    <t>SCIENCE &amp; SPORTS</t>
  </si>
  <si>
    <t>805-158-201</t>
  </si>
  <si>
    <t>0765-1597</t>
  </si>
  <si>
    <t>ELSEVIER MASSON SAS</t>
  </si>
  <si>
    <t>SCIENCE ET VIE DECOUVERTES</t>
  </si>
  <si>
    <t>805-512-241</t>
  </si>
  <si>
    <t>1291-1690</t>
  </si>
  <si>
    <t>SCULPTURE JOURNAL</t>
  </si>
  <si>
    <t>808-698-999</t>
  </si>
  <si>
    <t>1366-2724</t>
  </si>
  <si>
    <t>SEMITICA ET CLASSICA</t>
  </si>
  <si>
    <t>813-486-304</t>
  </si>
  <si>
    <t>2031-5937</t>
  </si>
  <si>
    <t>SEPTIEME OBSESSION</t>
  </si>
  <si>
    <t>814-158-043</t>
  </si>
  <si>
    <t>AEDON PRODUCTIONS SAS</t>
  </si>
  <si>
    <t>SIECLE 21 : LITTERATURE &amp; SOCIETE</t>
  </si>
  <si>
    <t>818-685-802</t>
  </si>
  <si>
    <t>1637-3480</t>
  </si>
  <si>
    <t>SIECLE 21</t>
  </si>
  <si>
    <t>SIGHT AND SOUND</t>
  </si>
  <si>
    <t>819-062-001</t>
  </si>
  <si>
    <t>0037-4806</t>
  </si>
  <si>
    <t>BRITISH FILM INSTITUTE</t>
  </si>
  <si>
    <t>LANGUES  /AliLSHS</t>
  </si>
  <si>
    <t>Skén&amp;graphie</t>
  </si>
  <si>
    <t>821-500-220</t>
  </si>
  <si>
    <t>2272-0642</t>
  </si>
  <si>
    <t>PUFC/UNIVERSITE FRANCHE COMTE</t>
  </si>
  <si>
    <t>SOCIETE AMIS MUSEE CHATEAU DE SAINT-GERMAIN-EN-LAYE MEMBERSHIP-ANTIQUITES NATIONALES</t>
  </si>
  <si>
    <t>826-709-941</t>
  </si>
  <si>
    <t>MUSEE D ARCHEOLOGIE NATIONALE</t>
  </si>
  <si>
    <t>SOCIETE DES AMIS DE MONTAIGNE MEMBERSHIP (BULLETIN DE LA SOCIETE INTERNATIONALE DES AMIS DE MONTAIGNE)</t>
  </si>
  <si>
    <t>826-217-010</t>
  </si>
  <si>
    <t>SOC INTER DES AMIS MONTAIGNE</t>
  </si>
  <si>
    <t>SOCIETE HISTOIRE &amp; ARCHEOLOGIE DE BRUMATH</t>
  </si>
  <si>
    <t>826-418-150</t>
  </si>
  <si>
    <t>SHABE</t>
  </si>
  <si>
    <t>SOCIETE INTERNATIONALE D ETUDES YOURCENARIENNES MEMBERSHIP</t>
  </si>
  <si>
    <t>826-443-630</t>
  </si>
  <si>
    <t>0987-7940</t>
  </si>
  <si>
    <t>UNIV F RABELAIS TOURS</t>
  </si>
  <si>
    <t>SOCIETE J-K HUYSMANS BULLETIN</t>
  </si>
  <si>
    <t>826-446-007</t>
  </si>
  <si>
    <t>1148-862X</t>
  </si>
  <si>
    <t>SOCIETE J-K HUYSMANS</t>
  </si>
  <si>
    <t>SOCIOLOGIE ET SOCIETES</t>
  </si>
  <si>
    <t>828-286-025</t>
  </si>
  <si>
    <t>0038-030X</t>
  </si>
  <si>
    <t>SOFILM</t>
  </si>
  <si>
    <t>2262-2977</t>
  </si>
  <si>
    <t>EDITIONS NANTAISES</t>
  </si>
  <si>
    <t>SPORT ET VIE</t>
  </si>
  <si>
    <t>844-297-515</t>
  </si>
  <si>
    <t>1152-9563</t>
  </si>
  <si>
    <t>SPORT STRATEGIES HEBDO</t>
  </si>
  <si>
    <t>1772-7693</t>
  </si>
  <si>
    <t>SPORT STRATEGIES sas</t>
  </si>
  <si>
    <t>Papier + Online (SINGLE USER)</t>
  </si>
  <si>
    <t>SPRACHE UND LITERATUR</t>
  </si>
  <si>
    <t>845-749-712</t>
  </si>
  <si>
    <t>1438-1680</t>
  </si>
  <si>
    <t>WILHELM FINK VERLAG</t>
  </si>
  <si>
    <t>STADION : INTERNATIONALE ZEITSCHRIFT FUER GESCHICHTE DES SPORTS</t>
  </si>
  <si>
    <t>846-670-016</t>
  </si>
  <si>
    <t>0172-4029</t>
  </si>
  <si>
    <t>ACADEMIA VERLAG RICHARZ GMBH</t>
  </si>
  <si>
    <t>STUDI ETRUSCHI</t>
  </si>
  <si>
    <t>857-397-004</t>
  </si>
  <si>
    <t>0391-7762</t>
  </si>
  <si>
    <t>GIORGIO BRETSCHNEIDER EDITORE</t>
  </si>
  <si>
    <t>1936045/02 (vol 83 / 2017)</t>
  </si>
  <si>
    <t>STUDI ROMAGNOLI</t>
  </si>
  <si>
    <t>857-560-049</t>
  </si>
  <si>
    <t>0081-6205</t>
  </si>
  <si>
    <t>SOCIETA STUDI ROMAGNOLI</t>
  </si>
  <si>
    <t>STUDIA AEGYPTIACA</t>
  </si>
  <si>
    <t>857-641-369</t>
  </si>
  <si>
    <t>0139-1011</t>
  </si>
  <si>
    <t>BATTHYANY KULTUR-PRESS KFT</t>
  </si>
  <si>
    <t>HU</t>
  </si>
  <si>
    <t>STUDIA ANGLICA POSNANIENSIA</t>
  </si>
  <si>
    <t>857-646-723</t>
  </si>
  <si>
    <t>0081-6272</t>
  </si>
  <si>
    <t>Studia Eblaitica : studies on the archaeology, history, and philology of ancient Syria</t>
  </si>
  <si>
    <t>857-686-000</t>
  </si>
  <si>
    <t>2364-7124</t>
  </si>
  <si>
    <t>OTTO HARRASSOWITZ VERLAG</t>
  </si>
  <si>
    <t>STUDIEN ZUR ALTAEGYPTISCHEN KULTUR OHNE BEIHEFTE</t>
  </si>
  <si>
    <t>858-212-053</t>
  </si>
  <si>
    <t>0340-2215</t>
  </si>
  <si>
    <t>STUDIES IN THE NOVEL</t>
  </si>
  <si>
    <t>859-818-007</t>
  </si>
  <si>
    <t>0039-3827</t>
  </si>
  <si>
    <t>SUPPLEMENTUM EPIGRAPHICUM GRAECUM SERIES</t>
  </si>
  <si>
    <t>866-112-717</t>
  </si>
  <si>
    <t>0920-8399</t>
  </si>
  <si>
    <t>TALANTA : PROCEEDINGS OF THE DUTCH ARCHAEOLOGICAL &amp; HISTORICAL SOCIETY</t>
  </si>
  <si>
    <t>872-831-003</t>
  </si>
  <si>
    <t>0165-2486</t>
  </si>
  <si>
    <t>N A H G DUTCH ARCH &amp; HIST SOC</t>
  </si>
  <si>
    <t>TERRAIN</t>
  </si>
  <si>
    <t>883-123-689</t>
  </si>
  <si>
    <t>0760-5668</t>
  </si>
  <si>
    <t>1921138/01 &amp; avoir 1942772/01</t>
  </si>
  <si>
    <t>TEXTES ET DOCUMENTS POUR LA CLASSE - BULLETIN OFFICIEL MOUVEMENT DU PERSONNEL</t>
  </si>
  <si>
    <t>886-351-105</t>
  </si>
  <si>
    <t>0395-6601</t>
  </si>
  <si>
    <t>Bée Colm / Bée Sel / Bée Stras</t>
  </si>
  <si>
    <t>THEATRAL MAGAZINE</t>
  </si>
  <si>
    <t>887-577-600</t>
  </si>
  <si>
    <t>1772-6662</t>
  </si>
  <si>
    <t>COULISSES EDITIONS</t>
  </si>
  <si>
    <t>THEATRE PUBLIC</t>
  </si>
  <si>
    <t>887-990-000</t>
  </si>
  <si>
    <t>0335-2927</t>
  </si>
  <si>
    <t>THEATRALES EDITIONS</t>
  </si>
  <si>
    <t>THEORIE LITTERATURE EPISTEMOLOGIE</t>
  </si>
  <si>
    <t>888-870-700</t>
  </si>
  <si>
    <t>1967-5968</t>
  </si>
  <si>
    <t>TIME - EMEA ED</t>
  </si>
  <si>
    <t>892-081-321</t>
  </si>
  <si>
    <t>0928-8430</t>
  </si>
  <si>
    <t>TIME MAGAZINES EUROPE LTD</t>
  </si>
  <si>
    <t>API / CUEJ / BIP / Bée Stras/ LANGUES</t>
  </si>
  <si>
    <t>TLS : THE TIMES LITERARY SUPPLEMENT</t>
  </si>
  <si>
    <t>893-580-779</t>
  </si>
  <si>
    <t>0307-661X</t>
  </si>
  <si>
    <t>TIMES LITERARY SUPPLEMENT</t>
  </si>
  <si>
    <t>TRADUIRE</t>
  </si>
  <si>
    <t>898-903-000</t>
  </si>
  <si>
    <t>0395-773X</t>
  </si>
  <si>
    <t>SOCIETE FRANCAISE TRADUCTEURS</t>
  </si>
  <si>
    <t>899-800-023</t>
  </si>
  <si>
    <t>1010-1705</t>
  </si>
  <si>
    <t>Transbordeur Photographie Histoire Societe</t>
  </si>
  <si>
    <t>904-541-875</t>
  </si>
  <si>
    <t>EDITIONS MACULA</t>
  </si>
  <si>
    <t>TRANSFUGE</t>
  </si>
  <si>
    <t>904-754-009</t>
  </si>
  <si>
    <t>1765-3827</t>
  </si>
  <si>
    <t>TRANSFUGE % SERV ABONNEMENTS</t>
  </si>
  <si>
    <t>TRAVAIL ET APPRENTISSAGES</t>
  </si>
  <si>
    <t>906-425-633</t>
  </si>
  <si>
    <t>1961-3865</t>
  </si>
  <si>
    <t>EDITIONS RAISONS ET PASSIONS</t>
  </si>
  <si>
    <t>TRAVAUX DE LITTERATURE</t>
  </si>
  <si>
    <t>906-612-999</t>
  </si>
  <si>
    <t>0995-6794</t>
  </si>
  <si>
    <t>1936043/01</t>
  </si>
  <si>
    <t>TREMA</t>
  </si>
  <si>
    <t>907-773-400</t>
  </si>
  <si>
    <t>1167-315X</t>
  </si>
  <si>
    <t>FACULTE D EDUCATION</t>
  </si>
  <si>
    <t>TRIERER ZEITSCHRIFT : ARCHAEOLOGIE UND KUNST DES TRIERER LANDES UND SEINER   NACHBARGEBIETE</t>
  </si>
  <si>
    <t>908-863-913</t>
  </si>
  <si>
    <t>2198-7637</t>
  </si>
  <si>
    <t>RHEINISCHES LANDESMUSEUM TRIER</t>
  </si>
  <si>
    <t>1940746 (vol 81)</t>
  </si>
  <si>
    <t>TUBA-AR : TURKISH ACADEMY OF SCIENCES JOURNAL OF ARCHAEOLOGY - ENGLISH ED</t>
  </si>
  <si>
    <t>910-647-729</t>
  </si>
  <si>
    <t>1301-8566</t>
  </si>
  <si>
    <t>TURKISH ACADEMY OF SCIENCES</t>
  </si>
  <si>
    <t>TYCHE</t>
  </si>
  <si>
    <t>913-387-650</t>
  </si>
  <si>
    <t>1010-9161</t>
  </si>
  <si>
    <t>VERLAG HOLZHAUSEN GMBH</t>
  </si>
  <si>
    <t>UNTERRICHTSWISSENSCHAFT</t>
  </si>
  <si>
    <t>923-429-005</t>
  </si>
  <si>
    <t>0340-4099</t>
  </si>
  <si>
    <t>JULIUS BELTZ GMBH &amp; CO KG</t>
  </si>
  <si>
    <t>VERBUM - FRANCE</t>
  </si>
  <si>
    <t>930-438-247</t>
  </si>
  <si>
    <t>0182-5887</t>
  </si>
  <si>
    <t>VERS L EDUCATION NOUVELLE</t>
  </si>
  <si>
    <t>931-350-516</t>
  </si>
  <si>
    <t>0151-1904</t>
  </si>
  <si>
    <t>CEMEA</t>
  </si>
  <si>
    <t>VIKING AND MEDIEVAL SCANDINAVIA</t>
  </si>
  <si>
    <t>934-516-188</t>
  </si>
  <si>
    <t>1782-7183</t>
  </si>
  <si>
    <t>VIRGULE</t>
  </si>
  <si>
    <t>935-794-321</t>
  </si>
  <si>
    <t>1760-2300</t>
  </si>
  <si>
    <t>VITA LATINA - FRANCE</t>
  </si>
  <si>
    <t>936-697-002</t>
  </si>
  <si>
    <t>0042-7306</t>
  </si>
  <si>
    <t>VITA LATINA</t>
  </si>
  <si>
    <t>Vitamin de</t>
  </si>
  <si>
    <t>936-970-000</t>
  </si>
  <si>
    <t>1818-877X</t>
  </si>
  <si>
    <t>VIVARIUM - NETHERLANDS</t>
  </si>
  <si>
    <t>937-133-676</t>
  </si>
  <si>
    <t>0042-7543</t>
  </si>
  <si>
    <t>VOCABLE - ENGLISH ED</t>
  </si>
  <si>
    <t>937-290-641</t>
  </si>
  <si>
    <t>0763-9686</t>
  </si>
  <si>
    <t>VOCABLE ABONNEMENTS</t>
  </si>
  <si>
    <t>IEP / BéeStras ( + CD) / BIP/ LANGUES / PEGE / AliLSHS</t>
  </si>
  <si>
    <t>VOCABLE - ENGLISH ED C-W CD LECTURE ENGLISH ED</t>
  </si>
  <si>
    <t>937-290-757</t>
  </si>
  <si>
    <t>VOCABLE - GERMAN ED</t>
  </si>
  <si>
    <t>937-290-658</t>
  </si>
  <si>
    <t>0766-2947</t>
  </si>
  <si>
    <t>IEP / BIP / LANGUES / PEGE /  AliLSHS / BéeStras / Bée Colm (Bée Stras + CD)</t>
  </si>
  <si>
    <t>VOCABLE - GERMAN ED C-W CD LECTURE - GERMAN ED</t>
  </si>
  <si>
    <t>937-290-765</t>
  </si>
  <si>
    <t>VOCABLE - SPANISH ED</t>
  </si>
  <si>
    <t>937-290-708</t>
  </si>
  <si>
    <t>0765-6432</t>
  </si>
  <si>
    <t>IEP / BIP / LANGUES / PEGE / AliLSHS</t>
  </si>
  <si>
    <t>VOX ROMANICA</t>
  </si>
  <si>
    <t>939-308-003</t>
  </si>
  <si>
    <t>0042-899X</t>
  </si>
  <si>
    <t>A FRANCKE VERLAG GMBH</t>
  </si>
  <si>
    <t>WAPITI - FRENCH ED - WITHOUT SPECIAL ISSUES</t>
  </si>
  <si>
    <t>941-261-265</t>
  </si>
  <si>
    <t>0984-2314</t>
  </si>
  <si>
    <t>MILAN PRESSE</t>
  </si>
  <si>
    <t>XXI - L INFORMATION GRAND FORMAT</t>
  </si>
  <si>
    <t>970-233-510</t>
  </si>
  <si>
    <t>1960-8853</t>
  </si>
  <si>
    <t>CUEJ /  AliLSHS</t>
  </si>
  <si>
    <t>ZEITSCHRIFT FUER   ORIENTARCHAEOLOGIE /ALL</t>
  </si>
  <si>
    <t>978-580-000</t>
  </si>
  <si>
    <t>1868-9078</t>
  </si>
  <si>
    <t>2001727 (vol11)</t>
  </si>
  <si>
    <t>ZEITSCHRIFT FUER LITERATURWISSENSCHAFT UND LINGUISTIK LILI</t>
  </si>
  <si>
    <t>978-145-001</t>
  </si>
  <si>
    <t>0049-8653</t>
  </si>
  <si>
    <t>JB METZLERSCHE VERLAGSBUCHHDLG</t>
  </si>
  <si>
    <t>ZEITSCHRIFT FUER PAPYROLOGIE UND EPIGRAPHIK</t>
  </si>
  <si>
    <t>978-654-002</t>
  </si>
  <si>
    <t>0084-5388</t>
  </si>
  <si>
    <t>ZERO DEUX</t>
  </si>
  <si>
    <t>980-694-244</t>
  </si>
  <si>
    <t>1622-8324</t>
  </si>
  <si>
    <t>ZOOGALERIE</t>
  </si>
  <si>
    <t>,</t>
  </si>
  <si>
    <r>
      <t>Histoire de l Antiquite a Nos Jours</t>
    </r>
    <r>
      <rPr>
        <sz val="9"/>
        <color rgb="FF000000"/>
        <rFont val="Arial"/>
        <family val="2"/>
        <charset val="1"/>
      </rPr>
      <t xml:space="preserve"> </t>
    </r>
    <r>
      <rPr>
        <i/>
        <sz val="9"/>
        <color rgb="FF000000"/>
        <rFont val="Arial"/>
        <family val="2"/>
        <charset val="1"/>
      </rPr>
      <t xml:space="preserve">suite de </t>
    </r>
    <r>
      <rPr>
        <sz val="9"/>
        <color rgb="FF000000"/>
        <rFont val="Arial"/>
        <family val="2"/>
        <charset val="1"/>
      </rPr>
      <t>HISTOIRE ANTIQUE &amp; MEDIEVALE</t>
    </r>
  </si>
  <si>
    <t>1921138/01 &amp; 2004656/01</t>
  </si>
  <si>
    <t>2004656/01</t>
  </si>
  <si>
    <t>L ECOLE DES LETTRES - SECOND CYCLE - COLLEGES</t>
  </si>
  <si>
    <t>ONLINE</t>
  </si>
  <si>
    <t>2004657/01</t>
  </si>
  <si>
    <t>1921144/01 &amp; 2004657/01</t>
  </si>
  <si>
    <t>2004658/01</t>
  </si>
  <si>
    <t>2003118 &amp; 2004660/01 (43 à 47)</t>
  </si>
  <si>
    <t>2004659/01</t>
  </si>
  <si>
    <r>
      <t xml:space="preserve">1921143/01 &amp; </t>
    </r>
    <r>
      <rPr>
        <i/>
        <sz val="11"/>
        <color rgb="FFFF0000"/>
        <rFont val="Calibri"/>
        <family val="2"/>
        <charset val="1"/>
      </rPr>
      <t>1929578/01 erreur lot &amp; 1938963 &amp; 19440749/01 &amp; 1943185/01</t>
    </r>
    <r>
      <rPr>
        <sz val="11"/>
        <rFont val="Calibri"/>
        <family val="2"/>
      </rPr>
      <t xml:space="preserve"> &amp; 2004659</t>
    </r>
  </si>
  <si>
    <t>2004959/01</t>
  </si>
  <si>
    <t>2004959/01 (22 à 28)</t>
  </si>
  <si>
    <t>1943182/01 &amp; 2004659/01</t>
  </si>
  <si>
    <t>PAROLA DEL PASSATO</t>
  </si>
  <si>
    <t>1921145/01 &amp; 2004659/01(43 &amp; 44)</t>
  </si>
  <si>
    <t>1921143/01 &amp; 2004659/01</t>
  </si>
  <si>
    <r>
      <t xml:space="preserve">QUINZAINES suite de </t>
    </r>
    <r>
      <rPr>
        <i/>
        <sz val="9"/>
        <color rgb="FF000000"/>
        <rFont val="Arial"/>
        <family val="2"/>
      </rPr>
      <t>LA NOUVELLE QUINZAINE LITTERAIRE</t>
    </r>
  </si>
  <si>
    <t>papier</t>
  </si>
  <si>
    <t>Ppapier +online</t>
  </si>
  <si>
    <r>
      <t xml:space="preserve">REVUE DE LA VIE SCOLAIRE </t>
    </r>
    <r>
      <rPr>
        <b/>
        <sz val="9"/>
        <color rgb="FFFF0000"/>
        <rFont val="Arial"/>
        <family val="2"/>
        <charset val="1"/>
      </rPr>
      <t>suspendu juin 2016</t>
    </r>
  </si>
  <si>
    <t>PAPIER</t>
  </si>
  <si>
    <r>
      <t xml:space="preserve">Papiers </t>
    </r>
    <r>
      <rPr>
        <b/>
        <i/>
        <sz val="9"/>
        <color rgb="FF000000"/>
        <rFont val="Arial"/>
        <family val="2"/>
        <charset val="1"/>
      </rPr>
      <t xml:space="preserve">suite de </t>
    </r>
    <r>
      <rPr>
        <b/>
        <sz val="9"/>
        <color rgb="FF000000"/>
        <rFont val="Arial"/>
        <family val="2"/>
        <charset val="1"/>
      </rPr>
      <t xml:space="preserve">France Culture Papiers </t>
    </r>
  </si>
  <si>
    <r>
      <t>RENDICONTI DELL ISTITUTO   LOMBARDO ACCADEMIA SCIENZE  /CLASSE DI LETTERE E SCIENZE MORALI E STORICHE/</t>
    </r>
    <r>
      <rPr>
        <b/>
        <sz val="9"/>
        <color rgb="FFFF0000"/>
        <rFont val="Arial"/>
        <family val="2"/>
        <charset val="1"/>
      </rPr>
      <t>hors marche</t>
    </r>
  </si>
  <si>
    <t>erasmus 90130649/55132 vol 12 à 17</t>
  </si>
  <si>
    <t>erasmus 90130649/55132 vol 9 &amp; 10</t>
  </si>
  <si>
    <t>erasmus facture en attente</t>
  </si>
  <si>
    <r>
      <t xml:space="preserve">BULLETIN D INFORMATION SUR LES   MANUELS SCOLAIRES </t>
    </r>
    <r>
      <rPr>
        <b/>
        <sz val="9"/>
        <color rgb="FFFF0000"/>
        <rFont val="Arial"/>
        <family val="2"/>
      </rPr>
      <t>Suspendu depuis  Mar 2011</t>
    </r>
  </si>
  <si>
    <r>
      <t>FELIX RAVENNA</t>
    </r>
    <r>
      <rPr>
        <b/>
        <sz val="9"/>
        <color rgb="FFFF0000"/>
        <rFont val="Arial"/>
        <family val="2"/>
      </rPr>
      <t xml:space="preserve"> suspendu</t>
    </r>
  </si>
  <si>
    <t>ETRE HANDICAP INFORMATION</t>
  </si>
  <si>
    <t>2003116 vol 67/190 (2n°)</t>
  </si>
  <si>
    <r>
      <t xml:space="preserve">MOUSEIO BENAKI </t>
    </r>
    <r>
      <rPr>
        <sz val="9"/>
        <color rgb="FFFF0000"/>
        <rFont val="Arial"/>
        <family val="2"/>
      </rPr>
      <t>Publication retardée</t>
    </r>
  </si>
  <si>
    <r>
      <t>RECHERCHES EN HISTOIRE DE L ART</t>
    </r>
    <r>
      <rPr>
        <b/>
        <sz val="9"/>
        <color rgb="FFFF0000"/>
        <rFont val="Arial"/>
        <family val="2"/>
      </rPr>
      <t xml:space="preserve"> Suspendu depuis Vol 9 2012</t>
    </r>
  </si>
  <si>
    <r>
      <t>TRANEL = TRAVAUX NEUCHATELOIS DE LINGUISTIQUE</t>
    </r>
    <r>
      <rPr>
        <b/>
        <sz val="9"/>
        <color rgb="FFFF0000"/>
        <rFont val="Arial"/>
        <family val="2"/>
      </rPr>
      <t xml:space="preserve"> Suspendu depuis VOL 61-62 2015</t>
    </r>
  </si>
  <si>
    <t>plus d'edition papier</t>
  </si>
  <si>
    <t>1921138/01 remboursement</t>
  </si>
  <si>
    <t>BIP /AliLSHS</t>
  </si>
  <si>
    <t>AliLSHS</t>
  </si>
  <si>
    <t>Bée Colmar</t>
  </si>
  <si>
    <t>Bée Sélestat</t>
  </si>
  <si>
    <t xml:space="preserve">Histoire </t>
  </si>
  <si>
    <t>Langues</t>
  </si>
  <si>
    <t>Misha</t>
  </si>
  <si>
    <t>Sciences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</si>
</sst>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\ %"/>
    <numFmt numFmtId="166" formatCode="d/m/yy"/>
    <numFmt numFmtId="167" formatCode="#,##0.00\ &quot;€&quot;"/>
  </numFmts>
  <fonts count="49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9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FF0000"/>
      <name val="Arial"/>
      <family val="2"/>
      <charset val="1"/>
    </font>
    <font>
      <sz val="8"/>
      <name val="Arial"/>
      <family val="2"/>
      <charset val="1"/>
    </font>
    <font>
      <sz val="9"/>
      <color rgb="FF000000"/>
      <name val="Arial"/>
      <family val="2"/>
      <charset val="1"/>
    </font>
    <font>
      <b/>
      <sz val="9"/>
      <name val="Arial"/>
      <family val="2"/>
      <charset val="1"/>
    </font>
    <font>
      <b/>
      <sz val="11"/>
      <color rgb="FFFF0000"/>
      <name val="Calibri"/>
      <family val="2"/>
      <charset val="1"/>
    </font>
    <font>
      <sz val="7"/>
      <name val="Arial"/>
      <family val="2"/>
      <charset val="1"/>
    </font>
    <font>
      <i/>
      <sz val="11"/>
      <color rgb="FF7F7F7F"/>
      <name val="Calibri"/>
      <family val="2"/>
      <charset val="1"/>
    </font>
    <font>
      <sz val="8"/>
      <color rgb="FF000000"/>
      <name val="Arial1"/>
      <charset val="1"/>
    </font>
    <font>
      <sz val="8"/>
      <color rgb="FFFF0000"/>
      <name val="Arial"/>
      <family val="2"/>
      <charset val="1"/>
    </font>
    <font>
      <sz val="12"/>
      <color rgb="FF000000"/>
      <name val="Calibri"/>
      <family val="2"/>
      <charset val="1"/>
    </font>
    <font>
      <b/>
      <sz val="8"/>
      <color rgb="FFED1C24"/>
      <name val="Arial"/>
      <family val="2"/>
      <charset val="1"/>
    </font>
    <font>
      <sz val="7"/>
      <name val="Arial1"/>
      <charset val="1"/>
    </font>
    <font>
      <b/>
      <sz val="9"/>
      <color rgb="FFFF0000"/>
      <name val="Arial"/>
      <family val="2"/>
      <charset val="1"/>
    </font>
    <font>
      <b/>
      <i/>
      <sz val="9"/>
      <color rgb="FF000000"/>
      <name val="Arial"/>
      <family val="2"/>
      <charset val="1"/>
    </font>
    <font>
      <i/>
      <sz val="8"/>
      <color rgb="FF000000"/>
      <name val="Arial"/>
      <family val="2"/>
      <charset val="1"/>
    </font>
    <font>
      <i/>
      <sz val="7"/>
      <name val="Arial"/>
      <family val="2"/>
      <charset val="1"/>
    </font>
    <font>
      <i/>
      <sz val="11"/>
      <color rgb="FFFF0000"/>
      <name val="Calibri"/>
      <family val="2"/>
      <charset val="1"/>
    </font>
    <font>
      <sz val="12"/>
      <color rgb="FFFF0000"/>
      <name val="Calibri"/>
      <family val="2"/>
      <charset val="1"/>
    </font>
    <font>
      <i/>
      <sz val="9"/>
      <color rgb="FF99284C"/>
      <name val="Arial"/>
      <family val="2"/>
      <charset val="1"/>
    </font>
    <font>
      <i/>
      <sz val="9"/>
      <color rgb="FF000000"/>
      <name val="Arial"/>
      <family val="2"/>
      <charset val="1"/>
    </font>
    <font>
      <sz val="11"/>
      <color rgb="FFCE181E"/>
      <name val="Calibri"/>
      <family val="2"/>
      <charset val="1"/>
    </font>
    <font>
      <i/>
      <sz val="9"/>
      <color rgb="FFFF0000"/>
      <name val="Arial"/>
      <family val="2"/>
      <charset val="1"/>
    </font>
    <font>
      <b/>
      <sz val="7"/>
      <name val="Arial"/>
      <family val="2"/>
      <charset val="1"/>
    </font>
    <font>
      <b/>
      <i/>
      <sz val="11"/>
      <color rgb="FFFF0000"/>
      <name val="Calibri"/>
      <family val="2"/>
      <charset val="1"/>
    </font>
    <font>
      <b/>
      <sz val="9"/>
      <color rgb="FFED1C24"/>
      <name val="Arial"/>
      <family val="2"/>
      <charset val="1"/>
    </font>
    <font>
      <b/>
      <i/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9"/>
      <color rgb="FFFF3333"/>
      <name val="Arial"/>
      <family val="2"/>
      <charset val="1"/>
    </font>
    <font>
      <b/>
      <sz val="8"/>
      <color rgb="FF000000"/>
      <name val="Arial"/>
      <family val="2"/>
    </font>
    <font>
      <sz val="11"/>
      <color theme="1"/>
      <name val="Calibri"/>
      <family val="2"/>
      <charset val="1"/>
    </font>
    <font>
      <b/>
      <sz val="11"/>
      <color rgb="FFFF0000"/>
      <name val="Calibri"/>
      <family val="2"/>
    </font>
    <font>
      <sz val="11"/>
      <name val="Calibri"/>
      <family val="2"/>
    </font>
    <font>
      <sz val="8"/>
      <color rgb="FF000000"/>
      <name val="Arial"/>
      <family val="2"/>
    </font>
    <font>
      <i/>
      <sz val="9"/>
      <color rgb="FF000000"/>
      <name val="Arial"/>
      <family val="2"/>
    </font>
    <font>
      <i/>
      <sz val="11"/>
      <color theme="8" tint="-0.249977111117893"/>
      <name val="Calibri"/>
      <family val="2"/>
    </font>
    <font>
      <b/>
      <i/>
      <sz val="11"/>
      <color theme="8" tint="-0.249977111117893"/>
      <name val="Calibri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  <charset val="1"/>
    </font>
    <font>
      <sz val="9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000000"/>
      <name val="Calibri"/>
      <family val="2"/>
      <charset val="1"/>
    </font>
    <font>
      <i/>
      <sz val="8"/>
      <color rgb="FF000000"/>
      <name val="Arial1"/>
      <charset val="1"/>
    </font>
  </fonts>
  <fills count="17">
    <fill>
      <patternFill patternType="none"/>
    </fill>
    <fill>
      <patternFill patternType="gray125"/>
    </fill>
    <fill>
      <patternFill patternType="solid">
        <fgColor rgb="FFC6D9F1"/>
        <bgColor rgb="FFCCCCFF"/>
      </patternFill>
    </fill>
    <fill>
      <patternFill patternType="solid">
        <fgColor rgb="FFFFFFCC"/>
        <bgColor rgb="FFFFF2CC"/>
      </patternFill>
    </fill>
    <fill>
      <patternFill patternType="solid">
        <fgColor rgb="FFCCCCFF"/>
        <bgColor rgb="FFC6D9F1"/>
      </patternFill>
    </fill>
    <fill>
      <patternFill patternType="solid">
        <fgColor rgb="FFE7E6E6"/>
        <bgColor rgb="FFDCE6F2"/>
      </patternFill>
    </fill>
    <fill>
      <patternFill patternType="solid">
        <fgColor rgb="FFDCE6F2"/>
        <bgColor rgb="FFE7E6E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E5CA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rgb="FFFEDCC6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C6D9F1"/>
      </patternFill>
    </fill>
    <fill>
      <patternFill patternType="solid">
        <fgColor theme="0"/>
        <bgColor rgb="FFDCE6F2"/>
      </patternFill>
    </fill>
    <fill>
      <patternFill patternType="solid">
        <fgColor theme="0"/>
        <bgColor rgb="FFE7E6E6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 applyBorder="0" applyProtection="0"/>
  </cellStyleXfs>
  <cellXfs count="202">
    <xf numFmtId="0" fontId="0" fillId="0" borderId="0" xfId="0"/>
    <xf numFmtId="0" fontId="0" fillId="0" borderId="0" xfId="0" applyFont="1"/>
    <xf numFmtId="0" fontId="3" fillId="0" borderId="0" xfId="0" applyFont="1"/>
    <xf numFmtId="0" fontId="0" fillId="0" borderId="0" xfId="0"/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3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 applyProtection="1">
      <alignment vertical="top" wrapText="1" readingOrder="1"/>
      <protection locked="0"/>
    </xf>
    <xf numFmtId="0" fontId="5" fillId="0" borderId="0" xfId="0" applyFont="1" applyBorder="1" applyAlignment="1" applyProtection="1">
      <alignment vertical="top" wrapText="1" readingOrder="1"/>
      <protection locked="0"/>
    </xf>
    <xf numFmtId="0" fontId="11" fillId="0" borderId="1" xfId="0" applyFont="1" applyBorder="1" applyAlignment="1" applyProtection="1">
      <alignment vertical="top" wrapText="1" readingOrder="1"/>
      <protection locked="0"/>
    </xf>
    <xf numFmtId="0" fontId="3" fillId="5" borderId="1" xfId="0" applyFont="1" applyFill="1" applyBorder="1" applyAlignment="1">
      <alignment horizontal="left" vertical="top"/>
    </xf>
    <xf numFmtId="0" fontId="12" fillId="6" borderId="1" xfId="1" applyFont="1" applyFill="1" applyBorder="1" applyAlignment="1" applyProtection="1">
      <alignment horizontal="left" vertical="top"/>
    </xf>
    <xf numFmtId="0" fontId="9" fillId="6" borderId="1" xfId="1" applyFont="1" applyFill="1" applyBorder="1" applyAlignment="1" applyProtection="1">
      <alignment horizontal="center" vertical="top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/>
    </xf>
    <xf numFmtId="0" fontId="12" fillId="6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14" fillId="6" borderId="1" xfId="1" applyFont="1" applyFill="1" applyBorder="1" applyAlignment="1" applyProtection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5" fillId="4" borderId="1" xfId="0" applyFont="1" applyFill="1" applyBorder="1" applyAlignment="1">
      <alignment horizontal="center" vertical="top" wrapText="1"/>
    </xf>
    <xf numFmtId="0" fontId="16" fillId="0" borderId="1" xfId="0" applyFont="1" applyBorder="1"/>
    <xf numFmtId="0" fontId="3" fillId="0" borderId="1" xfId="0" applyFont="1" applyBorder="1" applyAlignment="1" applyProtection="1">
      <alignment horizontal="center" vertical="top" wrapText="1"/>
      <protection locked="0"/>
    </xf>
    <xf numFmtId="2" fontId="11" fillId="0" borderId="1" xfId="0" applyNumberFormat="1" applyFont="1" applyBorder="1"/>
    <xf numFmtId="0" fontId="12" fillId="6" borderId="1" xfId="0" applyFont="1" applyFill="1" applyBorder="1" applyAlignment="1">
      <alignment horizontal="left" vertical="top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8" fillId="6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17" fillId="4" borderId="1" xfId="0" applyFont="1" applyFill="1" applyBorder="1" applyAlignment="1">
      <alignment horizontal="center" vertical="top" wrapText="1"/>
    </xf>
    <xf numFmtId="0" fontId="14" fillId="6" borderId="1" xfId="0" applyFont="1" applyFill="1" applyBorder="1" applyAlignment="1">
      <alignment horizontal="center" vertical="top"/>
    </xf>
    <xf numFmtId="0" fontId="18" fillId="6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8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left" vertical="top" wrapText="1" readingOrder="1"/>
      <protection locked="0"/>
    </xf>
    <xf numFmtId="0" fontId="21" fillId="6" borderId="1" xfId="0" applyFont="1" applyFill="1" applyBorder="1" applyAlignment="1">
      <alignment horizontal="center" vertical="top"/>
    </xf>
    <xf numFmtId="0" fontId="22" fillId="6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vertical="top" wrapText="1" readingOrder="1"/>
      <protection locked="0"/>
    </xf>
    <xf numFmtId="0" fontId="12" fillId="6" borderId="1" xfId="1" applyFont="1" applyFill="1" applyBorder="1" applyAlignment="1" applyProtection="1">
      <alignment horizontal="left" vertical="top" wrapText="1"/>
    </xf>
    <xf numFmtId="0" fontId="0" fillId="3" borderId="1" xfId="0" applyFill="1" applyBorder="1"/>
    <xf numFmtId="0" fontId="3" fillId="3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6" borderId="1" xfId="0" applyFill="1" applyBorder="1"/>
    <xf numFmtId="0" fontId="5" fillId="6" borderId="1" xfId="0" applyFont="1" applyFill="1" applyBorder="1" applyAlignment="1">
      <alignment horizontal="left"/>
    </xf>
    <xf numFmtId="0" fontId="21" fillId="0" borderId="1" xfId="0" applyFont="1" applyBorder="1" applyAlignment="1">
      <alignment horizontal="left" vertical="top"/>
    </xf>
    <xf numFmtId="0" fontId="5" fillId="0" borderId="2" xfId="0" applyFont="1" applyBorder="1" applyAlignment="1" applyProtection="1">
      <alignment vertical="top" wrapText="1" readingOrder="1"/>
      <protection locked="0"/>
    </xf>
    <xf numFmtId="0" fontId="11" fillId="0" borderId="2" xfId="0" applyFont="1" applyBorder="1" applyAlignment="1" applyProtection="1">
      <alignment vertical="top" wrapText="1" readingOrder="1"/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24" fillId="0" borderId="1" xfId="0" applyFont="1" applyBorder="1" applyAlignment="1">
      <alignment wrapText="1"/>
    </xf>
    <xf numFmtId="0" fontId="0" fillId="0" borderId="1" xfId="0" applyFont="1" applyBorder="1"/>
    <xf numFmtId="0" fontId="4" fillId="0" borderId="1" xfId="0" applyFont="1" applyBorder="1"/>
    <xf numFmtId="0" fontId="3" fillId="5" borderId="1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wrapText="1"/>
    </xf>
    <xf numFmtId="0" fontId="5" fillId="0" borderId="1" xfId="1" applyFont="1" applyBorder="1" applyAlignment="1" applyProtection="1">
      <alignment vertical="top" wrapText="1" readingOrder="1"/>
      <protection locked="0"/>
    </xf>
    <xf numFmtId="0" fontId="11" fillId="0" borderId="1" xfId="1" applyFont="1" applyBorder="1" applyAlignment="1" applyProtection="1">
      <alignment vertical="top" wrapText="1" readingOrder="1"/>
      <protection locked="0"/>
    </xf>
    <xf numFmtId="0" fontId="25" fillId="6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/>
    <xf numFmtId="0" fontId="21" fillId="0" borderId="1" xfId="0" applyFont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wrapText="1"/>
    </xf>
    <xf numFmtId="0" fontId="29" fillId="6" borderId="1" xfId="0" applyFont="1" applyFill="1" applyBorder="1" applyAlignment="1">
      <alignment horizontal="left" vertical="top" wrapText="1"/>
    </xf>
    <xf numFmtId="0" fontId="1" fillId="0" borderId="1" xfId="0" applyFont="1" applyBorder="1" applyAlignment="1" applyProtection="1">
      <alignment vertical="top" wrapText="1" readingOrder="1"/>
      <protection locked="0"/>
    </xf>
    <xf numFmtId="0" fontId="23" fillId="0" borderId="1" xfId="0" applyFont="1" applyBorder="1" applyAlignment="1" applyProtection="1">
      <alignment vertical="top" wrapText="1" readingOrder="1"/>
      <protection locked="0"/>
    </xf>
    <xf numFmtId="0" fontId="30" fillId="0" borderId="1" xfId="0" applyFont="1" applyBorder="1" applyAlignment="1" applyProtection="1">
      <alignment vertical="top" wrapText="1" readingOrder="1"/>
      <protection locked="0"/>
    </xf>
    <xf numFmtId="0" fontId="14" fillId="6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/>
    </xf>
    <xf numFmtId="0" fontId="21" fillId="0" borderId="1" xfId="0" applyFont="1" applyBorder="1" applyAlignment="1">
      <alignment horizontal="center" vertical="top" wrapText="1"/>
    </xf>
    <xf numFmtId="0" fontId="0" fillId="6" borderId="1" xfId="0" applyFill="1" applyBorder="1" applyAlignment="1">
      <alignment horizontal="center"/>
    </xf>
    <xf numFmtId="0" fontId="12" fillId="6" borderId="1" xfId="0" applyFont="1" applyFill="1" applyBorder="1" applyAlignment="1">
      <alignment horizontal="left" wrapText="1"/>
    </xf>
    <xf numFmtId="0" fontId="8" fillId="6" borderId="1" xfId="0" applyFont="1" applyFill="1" applyBorder="1" applyAlignment="1">
      <alignment horizontal="center" vertical="top"/>
    </xf>
    <xf numFmtId="166" fontId="12" fillId="6" borderId="1" xfId="0" applyNumberFormat="1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4" fontId="12" fillId="6" borderId="1" xfId="0" applyNumberFormat="1" applyFont="1" applyFill="1" applyBorder="1" applyAlignment="1">
      <alignment horizontal="left" vertical="top" wrapText="1"/>
    </xf>
    <xf numFmtId="0" fontId="18" fillId="6" borderId="1" xfId="0" applyFont="1" applyFill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>
      <alignment wrapText="1"/>
    </xf>
    <xf numFmtId="0" fontId="12" fillId="6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Font="1" applyBorder="1" applyAlignment="1">
      <alignment horizontal="left"/>
    </xf>
    <xf numFmtId="166" fontId="3" fillId="0" borderId="1" xfId="0" applyNumberFormat="1" applyFont="1" applyBorder="1" applyAlignment="1">
      <alignment horizontal="center" vertical="top"/>
    </xf>
    <xf numFmtId="0" fontId="21" fillId="6" borderId="1" xfId="0" applyFont="1" applyFill="1" applyBorder="1" applyAlignment="1">
      <alignment horizontal="center" vertical="top" wrapText="1"/>
    </xf>
    <xf numFmtId="4" fontId="3" fillId="6" borderId="1" xfId="0" applyNumberFormat="1" applyFont="1" applyFill="1" applyBorder="1" applyAlignment="1">
      <alignment horizontal="center" vertical="top"/>
    </xf>
    <xf numFmtId="0" fontId="32" fillId="3" borderId="1" xfId="0" applyFont="1" applyFill="1" applyBorder="1" applyAlignment="1">
      <alignment horizontal="left" vertical="top"/>
    </xf>
    <xf numFmtId="0" fontId="32" fillId="3" borderId="1" xfId="0" applyFont="1" applyFill="1" applyBorder="1" applyAlignment="1">
      <alignment horizontal="center" vertical="top"/>
    </xf>
    <xf numFmtId="0" fontId="21" fillId="3" borderId="1" xfId="0" applyFont="1" applyFill="1" applyBorder="1" applyAlignment="1" applyProtection="1">
      <alignment horizontal="center" vertical="top" wrapText="1"/>
      <protection locked="0"/>
    </xf>
    <xf numFmtId="0" fontId="14" fillId="6" borderId="1" xfId="0" applyFont="1" applyFill="1" applyBorder="1" applyAlignment="1">
      <alignment horizontal="center" vertical="top" wrapText="1"/>
    </xf>
    <xf numFmtId="0" fontId="27" fillId="0" borderId="1" xfId="0" applyFont="1" applyBorder="1" applyAlignment="1" applyProtection="1">
      <alignment vertical="top" wrapText="1" readingOrder="1"/>
      <protection locked="0"/>
    </xf>
    <xf numFmtId="0" fontId="8" fillId="0" borderId="1" xfId="0" applyFont="1" applyBorder="1" applyAlignment="1">
      <alignment horizontal="center"/>
    </xf>
    <xf numFmtId="0" fontId="0" fillId="0" borderId="1" xfId="0" applyFont="1" applyBorder="1" applyAlignment="1" applyProtection="1">
      <alignment vertical="top" wrapText="1" readingOrder="1"/>
      <protection locked="0"/>
    </xf>
    <xf numFmtId="0" fontId="33" fillId="0" borderId="1" xfId="0" applyFont="1" applyBorder="1" applyAlignment="1" applyProtection="1">
      <alignment vertical="top" wrapText="1" readingOrder="1"/>
      <protection locked="0"/>
    </xf>
    <xf numFmtId="0" fontId="5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right"/>
    </xf>
    <xf numFmtId="0" fontId="5" fillId="0" borderId="1" xfId="0" applyFont="1" applyBorder="1" applyAlignment="1" applyProtection="1">
      <alignment horizontal="right" vertical="top" wrapText="1"/>
      <protection locked="0"/>
    </xf>
    <xf numFmtId="2" fontId="11" fillId="0" borderId="1" xfId="0" applyNumberFormat="1" applyFont="1" applyBorder="1" applyAlignment="1">
      <alignment horizontal="right"/>
    </xf>
    <xf numFmtId="0" fontId="0" fillId="0" borderId="1" xfId="0" applyBorder="1"/>
    <xf numFmtId="0" fontId="2" fillId="7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left" vertical="top" wrapText="1"/>
    </xf>
    <xf numFmtId="0" fontId="10" fillId="7" borderId="1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3" fillId="4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left" vertical="top"/>
    </xf>
    <xf numFmtId="0" fontId="37" fillId="0" borderId="1" xfId="0" applyFont="1" applyBorder="1"/>
    <xf numFmtId="0" fontId="36" fillId="0" borderId="1" xfId="0" applyFont="1" applyBorder="1" applyAlignment="1" applyProtection="1">
      <alignment vertical="top" wrapText="1" readingOrder="1"/>
      <protection locked="0"/>
    </xf>
    <xf numFmtId="0" fontId="5" fillId="9" borderId="1" xfId="0" applyFont="1" applyFill="1" applyBorder="1" applyAlignment="1" applyProtection="1">
      <alignment vertical="top" wrapText="1" readingOrder="1"/>
      <protection locked="0"/>
    </xf>
    <xf numFmtId="0" fontId="6" fillId="3" borderId="2" xfId="0" applyFont="1" applyFill="1" applyBorder="1" applyAlignment="1">
      <alignment horizontal="center" vertical="top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12" fillId="6" borderId="2" xfId="0" applyFont="1" applyFill="1" applyBorder="1" applyAlignment="1">
      <alignment horizontal="left" vertical="top" wrapText="1"/>
    </xf>
    <xf numFmtId="0" fontId="39" fillId="0" borderId="1" xfId="0" applyFont="1" applyBorder="1" applyAlignment="1">
      <alignment horizontal="center" vertical="top"/>
    </xf>
    <xf numFmtId="0" fontId="6" fillId="3" borderId="2" xfId="0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41" fillId="0" borderId="1" xfId="0" applyFont="1" applyBorder="1" applyAlignment="1" applyProtection="1">
      <alignment vertical="top" wrapText="1" readingOrder="1"/>
      <protection locked="0"/>
    </xf>
    <xf numFmtId="0" fontId="42" fillId="0" borderId="1" xfId="0" applyFont="1" applyBorder="1" applyAlignment="1" applyProtection="1">
      <alignment vertical="top" wrapText="1" readingOrder="1"/>
      <protection locked="0"/>
    </xf>
    <xf numFmtId="0" fontId="44" fillId="7" borderId="1" xfId="0" applyFont="1" applyFill="1" applyBorder="1" applyAlignment="1">
      <alignment vertical="top" wrapText="1"/>
    </xf>
    <xf numFmtId="0" fontId="37" fillId="0" borderId="1" xfId="0" applyFont="1" applyBorder="1" applyAlignment="1" applyProtection="1">
      <alignment vertical="top" wrapText="1" readingOrder="1"/>
      <protection locked="0"/>
    </xf>
    <xf numFmtId="0" fontId="46" fillId="4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2" fillId="7" borderId="0" xfId="0" applyFont="1" applyFill="1" applyBorder="1" applyAlignment="1">
      <alignment vertical="top" wrapText="1"/>
    </xf>
    <xf numFmtId="0" fontId="2" fillId="7" borderId="1" xfId="0" applyFont="1" applyFill="1" applyBorder="1"/>
    <xf numFmtId="0" fontId="2" fillId="7" borderId="1" xfId="0" applyFont="1" applyFill="1" applyBorder="1" applyAlignment="1">
      <alignment vertical="top"/>
    </xf>
    <xf numFmtId="0" fontId="2" fillId="7" borderId="1" xfId="0" applyFont="1" applyFill="1" applyBorder="1" applyAlignment="1">
      <alignment horizontal="left" vertical="top"/>
    </xf>
    <xf numFmtId="0" fontId="2" fillId="7" borderId="0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vertical="top" wrapText="1"/>
    </xf>
    <xf numFmtId="0" fontId="35" fillId="7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vertical="center" wrapText="1"/>
    </xf>
    <xf numFmtId="0" fontId="10" fillId="7" borderId="1" xfId="0" applyFont="1" applyFill="1" applyBorder="1"/>
    <xf numFmtId="0" fontId="2" fillId="10" borderId="1" xfId="0" applyFont="1" applyFill="1" applyBorder="1" applyAlignment="1">
      <alignment vertical="top" wrapText="1"/>
    </xf>
    <xf numFmtId="0" fontId="10" fillId="7" borderId="1" xfId="0" applyFont="1" applyFill="1" applyBorder="1" applyAlignment="1">
      <alignment horizontal="left" vertical="top" wrapText="1"/>
    </xf>
    <xf numFmtId="0" fontId="2" fillId="11" borderId="1" xfId="0" applyFont="1" applyFill="1" applyBorder="1" applyAlignment="1">
      <alignment vertical="top" wrapText="1"/>
    </xf>
    <xf numFmtId="0" fontId="2" fillId="7" borderId="0" xfId="0" applyFont="1" applyFill="1"/>
    <xf numFmtId="0" fontId="2" fillId="12" borderId="1" xfId="0" applyFont="1" applyFill="1" applyBorder="1" applyAlignment="1">
      <alignment horizontal="left" vertical="center" wrapText="1"/>
    </xf>
    <xf numFmtId="0" fontId="3" fillId="0" borderId="0" xfId="0" applyFont="1" applyBorder="1"/>
    <xf numFmtId="0" fontId="6" fillId="3" borderId="2" xfId="0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top"/>
    </xf>
    <xf numFmtId="0" fontId="2" fillId="7" borderId="2" xfId="0" applyFont="1" applyFill="1" applyBorder="1" applyAlignment="1">
      <alignment vertical="top" wrapText="1"/>
    </xf>
    <xf numFmtId="0" fontId="47" fillId="0" borderId="0" xfId="0" applyFont="1"/>
    <xf numFmtId="0" fontId="14" fillId="0" borderId="1" xfId="0" applyFont="1" applyBorder="1" applyAlignment="1">
      <alignment horizontal="center" vertical="top"/>
    </xf>
    <xf numFmtId="0" fontId="48" fillId="0" borderId="1" xfId="0" applyFont="1" applyBorder="1" applyAlignment="1">
      <alignment horizontal="center" vertical="top"/>
    </xf>
    <xf numFmtId="166" fontId="14" fillId="0" borderId="1" xfId="0" applyNumberFormat="1" applyFont="1" applyBorder="1" applyAlignment="1">
      <alignment horizontal="center" vertical="top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>
      <alignment horizontal="center"/>
    </xf>
    <xf numFmtId="0" fontId="23" fillId="0" borderId="0" xfId="0" applyFont="1" applyBorder="1" applyAlignment="1" applyProtection="1">
      <alignment vertical="top" wrapText="1" readingOrder="1"/>
      <protection locked="0"/>
    </xf>
    <xf numFmtId="0" fontId="2" fillId="7" borderId="0" xfId="0" applyFont="1" applyFill="1" applyBorder="1" applyAlignment="1">
      <alignment wrapText="1"/>
    </xf>
    <xf numFmtId="0" fontId="21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2" fontId="4" fillId="0" borderId="0" xfId="0" applyNumberFormat="1" applyFont="1"/>
    <xf numFmtId="0" fontId="6" fillId="13" borderId="0" xfId="0" applyFont="1" applyFill="1" applyBorder="1" applyAlignment="1">
      <alignment horizontal="left" vertical="top"/>
    </xf>
    <xf numFmtId="0" fontId="6" fillId="13" borderId="0" xfId="0" applyFont="1" applyFill="1" applyBorder="1" applyAlignment="1">
      <alignment horizontal="left" vertical="top" wrapText="1"/>
    </xf>
    <xf numFmtId="0" fontId="6" fillId="13" borderId="0" xfId="0" applyFont="1" applyFill="1" applyBorder="1" applyAlignment="1">
      <alignment horizontal="center" vertical="top"/>
    </xf>
    <xf numFmtId="0" fontId="3" fillId="13" borderId="0" xfId="0" applyFont="1" applyFill="1" applyBorder="1" applyAlignment="1" applyProtection="1">
      <alignment horizontal="center" vertical="top" wrapText="1"/>
      <protection locked="0"/>
    </xf>
    <xf numFmtId="0" fontId="3" fillId="7" borderId="0" xfId="0" applyFont="1" applyFill="1" applyBorder="1" applyAlignment="1">
      <alignment horizontal="left" vertical="top"/>
    </xf>
    <xf numFmtId="0" fontId="3" fillId="7" borderId="0" xfId="0" applyFont="1" applyFill="1" applyBorder="1" applyAlignment="1">
      <alignment horizontal="center" vertical="top"/>
    </xf>
    <xf numFmtId="0" fontId="3" fillId="7" borderId="0" xfId="0" applyFont="1" applyFill="1" applyBorder="1" applyAlignment="1">
      <alignment horizontal="left" vertical="top" wrapText="1"/>
    </xf>
    <xf numFmtId="0" fontId="3" fillId="7" borderId="0" xfId="0" applyFont="1" applyFill="1" applyBorder="1" applyAlignment="1">
      <alignment vertical="top"/>
    </xf>
    <xf numFmtId="0" fontId="3" fillId="14" borderId="0" xfId="0" applyFont="1" applyFill="1" applyBorder="1" applyAlignment="1">
      <alignment horizontal="center" vertical="top" wrapText="1"/>
    </xf>
    <xf numFmtId="0" fontId="23" fillId="7" borderId="0" xfId="0" applyFont="1" applyFill="1" applyBorder="1" applyAlignment="1" applyProtection="1">
      <alignment vertical="top" wrapText="1" readingOrder="1"/>
      <protection locked="0"/>
    </xf>
    <xf numFmtId="0" fontId="5" fillId="7" borderId="0" xfId="0" applyFont="1" applyFill="1" applyBorder="1" applyAlignment="1" applyProtection="1">
      <alignment vertical="top" wrapText="1" readingOrder="1"/>
      <protection locked="0"/>
    </xf>
    <xf numFmtId="0" fontId="30" fillId="7" borderId="0" xfId="0" applyFont="1" applyFill="1" applyBorder="1" applyAlignment="1" applyProtection="1">
      <alignment vertical="top" wrapText="1" readingOrder="1"/>
      <protection locked="0"/>
    </xf>
    <xf numFmtId="0" fontId="3" fillId="15" borderId="0" xfId="0" applyFont="1" applyFill="1" applyBorder="1" applyAlignment="1">
      <alignment horizontal="left" vertical="top"/>
    </xf>
    <xf numFmtId="0" fontId="21" fillId="16" borderId="0" xfId="0" applyFont="1" applyFill="1" applyBorder="1" applyAlignment="1">
      <alignment horizontal="center" vertical="top" wrapText="1"/>
    </xf>
    <xf numFmtId="0" fontId="22" fillId="16" borderId="0" xfId="0" applyFont="1" applyFill="1" applyBorder="1" applyAlignment="1">
      <alignment horizontal="left" vertical="top" wrapText="1"/>
    </xf>
    <xf numFmtId="0" fontId="0" fillId="7" borderId="0" xfId="0" applyFill="1"/>
    <xf numFmtId="167" fontId="19" fillId="7" borderId="0" xfId="0" applyNumberFormat="1" applyFont="1" applyFill="1"/>
    <xf numFmtId="167" fontId="2" fillId="7" borderId="0" xfId="0" applyNumberFormat="1" applyFont="1" applyFill="1"/>
  </cellXfs>
  <cellStyles count="2">
    <cellStyle name="Normal" xfId="0" builtinId="0"/>
    <cellStyle name="Texte explicatif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7F7F7F"/>
      <rgbColor rgb="FFFFE5CA"/>
      <rgbColor rgb="FF99284C"/>
      <rgbColor rgb="FFFFFFCC"/>
      <rgbColor rgb="FFDCE6F2"/>
      <rgbColor rgb="FF660066"/>
      <rgbColor rgb="FFFF3333"/>
      <rgbColor rgb="FF0070C0"/>
      <rgbColor rgb="FFCCCCFF"/>
      <rgbColor rgb="FF002060"/>
      <rgbColor rgb="FFFF00FF"/>
      <rgbColor rgb="FFFFD966"/>
      <rgbColor rgb="FF00FFFF"/>
      <rgbColor rgb="FF800080"/>
      <rgbColor rgb="FFC00000"/>
      <rgbColor rgb="FF008080"/>
      <rgbColor rgb="FF0000FF"/>
      <rgbColor rgb="FF00CCFF"/>
      <rgbColor rgb="FFE7E6E6"/>
      <rgbColor rgb="FFE2F0D9"/>
      <rgbColor rgb="FFFFE699"/>
      <rgbColor rgb="FFC6D9F1"/>
      <rgbColor rgb="FFF4B183"/>
      <rgbColor rgb="FFD3D3D3"/>
      <rgbColor rgb="FFFEDCC6"/>
      <rgbColor rgb="FF3366FF"/>
      <rgbColor rgb="FF33CCCC"/>
      <rgbColor rgb="FFFFF2CC"/>
      <rgbColor rgb="FFFFC000"/>
      <rgbColor rgb="FFFF9900"/>
      <rgbColor rgb="FFEF413D"/>
      <rgbColor rgb="FF666699"/>
      <rgbColor rgb="FF969696"/>
      <rgbColor rgb="FF003366"/>
      <rgbColor rgb="FF339966"/>
      <rgbColor rgb="FF003300"/>
      <rgbColor rgb="FF333300"/>
      <rgbColor rgb="FFCE181E"/>
      <rgbColor rgb="FFED1C24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1"/>
  <sheetViews>
    <sheetView tabSelected="1" topLeftCell="A727" zoomScaleNormal="100" workbookViewId="0">
      <selection activeCell="H731" sqref="H731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4.140625" style="3" customWidth="1"/>
    <col min="6" max="6" width="43" style="166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172" customWidth="1"/>
    <col min="17" max="18" width="10.7109375" style="3" customWidth="1"/>
    <col min="19" max="19" width="10.7109375" style="5" customWidth="1"/>
    <col min="20" max="1005" width="10.7109375" style="3" customWidth="1"/>
    <col min="1006" max="1016" width="9.140625" style="3" customWidth="1"/>
    <col min="1017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167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23" t="s">
        <v>16</v>
      </c>
      <c r="R1" s="7" t="s">
        <v>17</v>
      </c>
      <c r="S1" s="14"/>
    </row>
    <row r="2" spans="1:19" ht="33.75">
      <c r="A2" s="132" t="s">
        <v>24</v>
      </c>
      <c r="B2" s="145" t="s">
        <v>169</v>
      </c>
      <c r="C2" s="169" t="s">
        <v>26</v>
      </c>
      <c r="D2" s="142" t="s">
        <v>106</v>
      </c>
      <c r="E2" s="142"/>
      <c r="F2" s="171" t="s">
        <v>431</v>
      </c>
      <c r="G2" s="180" t="s">
        <v>432</v>
      </c>
      <c r="H2" s="134" t="s">
        <v>433</v>
      </c>
      <c r="I2" s="182" t="s">
        <v>430</v>
      </c>
      <c r="J2" s="182" t="s">
        <v>18</v>
      </c>
      <c r="K2" s="136" t="s">
        <v>19</v>
      </c>
      <c r="L2" s="67" t="s">
        <v>20</v>
      </c>
      <c r="M2" s="67">
        <v>68.59</v>
      </c>
      <c r="N2" s="67">
        <v>2.1</v>
      </c>
      <c r="O2" s="68">
        <v>70.03</v>
      </c>
      <c r="P2" s="134" t="s">
        <v>22</v>
      </c>
      <c r="Q2" s="137" t="s">
        <v>23</v>
      </c>
      <c r="R2" s="170">
        <v>6</v>
      </c>
      <c r="S2" s="143" t="s">
        <v>434</v>
      </c>
    </row>
    <row r="3" spans="1:19" ht="22.5">
      <c r="A3" s="132" t="s">
        <v>24</v>
      </c>
      <c r="B3" s="145" t="s">
        <v>169</v>
      </c>
      <c r="C3" s="141" t="s">
        <v>26</v>
      </c>
      <c r="D3" s="142" t="s">
        <v>106</v>
      </c>
      <c r="E3" s="142"/>
      <c r="F3" s="171" t="s">
        <v>736</v>
      </c>
      <c r="G3" s="152" t="s">
        <v>737</v>
      </c>
      <c r="H3" s="181" t="s">
        <v>738</v>
      </c>
      <c r="I3" s="182" t="s">
        <v>739</v>
      </c>
      <c r="J3" s="182" t="s">
        <v>18</v>
      </c>
      <c r="K3" s="136" t="s">
        <v>19</v>
      </c>
      <c r="L3" s="67" t="s">
        <v>20</v>
      </c>
      <c r="M3" s="67">
        <v>179.19</v>
      </c>
      <c r="N3" s="67">
        <v>2.1</v>
      </c>
      <c r="O3" s="68">
        <v>182.95</v>
      </c>
      <c r="P3" s="134" t="s">
        <v>22</v>
      </c>
      <c r="Q3" s="137" t="s">
        <v>23</v>
      </c>
      <c r="R3" s="170">
        <v>2</v>
      </c>
      <c r="S3" s="143" t="s">
        <v>2637</v>
      </c>
    </row>
    <row r="4" spans="1:19" ht="22.5">
      <c r="A4" s="25" t="s">
        <v>24</v>
      </c>
      <c r="B4" s="26" t="s">
        <v>169</v>
      </c>
      <c r="C4" s="46"/>
      <c r="D4" s="28" t="s">
        <v>106</v>
      </c>
      <c r="E4" s="28"/>
      <c r="F4" s="155" t="s">
        <v>802</v>
      </c>
      <c r="G4" s="29" t="s">
        <v>803</v>
      </c>
      <c r="H4" s="31" t="s">
        <v>804</v>
      </c>
      <c r="I4" s="38" t="s">
        <v>805</v>
      </c>
      <c r="J4" s="30" t="s">
        <v>32</v>
      </c>
      <c r="K4" s="18" t="s">
        <v>19</v>
      </c>
      <c r="L4" s="19" t="s">
        <v>20</v>
      </c>
      <c r="M4" s="19">
        <v>0</v>
      </c>
      <c r="N4" s="19">
        <v>0</v>
      </c>
      <c r="O4" s="21">
        <v>0</v>
      </c>
      <c r="P4" s="31" t="s">
        <v>22</v>
      </c>
      <c r="Q4" s="22" t="s">
        <v>23</v>
      </c>
      <c r="R4" s="32"/>
      <c r="S4" s="33"/>
    </row>
    <row r="5" spans="1:19" ht="24">
      <c r="A5" s="25" t="s">
        <v>24</v>
      </c>
      <c r="B5" s="26" t="s">
        <v>169</v>
      </c>
      <c r="C5" s="27" t="s">
        <v>26</v>
      </c>
      <c r="D5" s="28" t="s">
        <v>106</v>
      </c>
      <c r="E5" s="28"/>
      <c r="F5" s="129" t="s">
        <v>872</v>
      </c>
      <c r="G5" s="34" t="s">
        <v>873</v>
      </c>
      <c r="H5" s="37" t="s">
        <v>874</v>
      </c>
      <c r="I5" s="38" t="s">
        <v>875</v>
      </c>
      <c r="J5" s="38" t="s">
        <v>32</v>
      </c>
      <c r="K5" s="18" t="s">
        <v>19</v>
      </c>
      <c r="L5" s="19" t="s">
        <v>20</v>
      </c>
      <c r="M5" s="19">
        <v>59.65</v>
      </c>
      <c r="N5" s="19">
        <v>2.1</v>
      </c>
      <c r="O5" s="21">
        <v>60.9</v>
      </c>
      <c r="P5" s="31" t="s">
        <v>22</v>
      </c>
      <c r="Q5" s="22" t="s">
        <v>23</v>
      </c>
      <c r="R5" s="32">
        <v>2</v>
      </c>
      <c r="S5" s="33" t="s">
        <v>876</v>
      </c>
    </row>
    <row r="6" spans="1:19" ht="22.5">
      <c r="A6" s="25" t="s">
        <v>24</v>
      </c>
      <c r="B6" s="26" t="s">
        <v>169</v>
      </c>
      <c r="C6" s="27" t="s">
        <v>26</v>
      </c>
      <c r="D6" s="28" t="s">
        <v>106</v>
      </c>
      <c r="E6" s="28"/>
      <c r="F6" s="129" t="s">
        <v>437</v>
      </c>
      <c r="G6" s="34" t="s">
        <v>438</v>
      </c>
      <c r="H6" s="37" t="s">
        <v>439</v>
      </c>
      <c r="I6" s="38" t="s">
        <v>440</v>
      </c>
      <c r="J6" s="38" t="s">
        <v>18</v>
      </c>
      <c r="K6" s="18" t="s">
        <v>19</v>
      </c>
      <c r="L6" s="19" t="s">
        <v>20</v>
      </c>
      <c r="M6" s="19">
        <v>79.53</v>
      </c>
      <c r="N6" s="19">
        <v>2.1</v>
      </c>
      <c r="O6" s="21">
        <v>81.2</v>
      </c>
      <c r="P6" s="31" t="s">
        <v>22</v>
      </c>
      <c r="Q6" s="22" t="s">
        <v>23</v>
      </c>
      <c r="R6" s="32"/>
      <c r="S6" s="33"/>
    </row>
    <row r="7" spans="1:19" ht="22.5">
      <c r="A7" s="25" t="s">
        <v>24</v>
      </c>
      <c r="B7" s="26" t="s">
        <v>169</v>
      </c>
      <c r="C7" s="46" t="s">
        <v>26</v>
      </c>
      <c r="D7" s="28" t="s">
        <v>106</v>
      </c>
      <c r="E7" s="28"/>
      <c r="F7" s="129" t="s">
        <v>1052</v>
      </c>
      <c r="G7" s="34" t="s">
        <v>1053</v>
      </c>
      <c r="H7" s="37" t="s">
        <v>1054</v>
      </c>
      <c r="I7" s="38" t="s">
        <v>1055</v>
      </c>
      <c r="J7" s="38" t="s">
        <v>32</v>
      </c>
      <c r="K7" s="18" t="s">
        <v>19</v>
      </c>
      <c r="L7" s="19" t="s">
        <v>20</v>
      </c>
      <c r="M7" s="19">
        <v>53.58</v>
      </c>
      <c r="N7" s="19">
        <v>2.1</v>
      </c>
      <c r="O7" s="21">
        <v>54.71</v>
      </c>
      <c r="P7" s="31" t="s">
        <v>22</v>
      </c>
      <c r="Q7" s="22" t="s">
        <v>23</v>
      </c>
      <c r="R7" s="35"/>
      <c r="S7" s="33"/>
    </row>
    <row r="8" spans="1:19" ht="45">
      <c r="A8" s="25" t="s">
        <v>24</v>
      </c>
      <c r="B8" s="26" t="s">
        <v>169</v>
      </c>
      <c r="C8" s="27" t="s">
        <v>26</v>
      </c>
      <c r="D8" s="28" t="s">
        <v>106</v>
      </c>
      <c r="E8" s="28"/>
      <c r="F8" s="129" t="s">
        <v>1064</v>
      </c>
      <c r="G8" s="34" t="s">
        <v>1065</v>
      </c>
      <c r="H8" s="37" t="s">
        <v>1066</v>
      </c>
      <c r="I8" s="38" t="s">
        <v>217</v>
      </c>
      <c r="J8" s="38" t="s">
        <v>32</v>
      </c>
      <c r="K8" s="18" t="s">
        <v>19</v>
      </c>
      <c r="L8" s="19" t="s">
        <v>20</v>
      </c>
      <c r="M8" s="19">
        <v>37.659999999999997</v>
      </c>
      <c r="N8" s="19">
        <v>5.5</v>
      </c>
      <c r="O8" s="21">
        <v>39.729999999999997</v>
      </c>
      <c r="P8" s="31" t="s">
        <v>22</v>
      </c>
      <c r="Q8" s="22" t="s">
        <v>23</v>
      </c>
      <c r="R8" s="35">
        <v>4</v>
      </c>
      <c r="S8" s="33" t="s">
        <v>1067</v>
      </c>
    </row>
    <row r="9" spans="1:19" ht="33.75">
      <c r="A9" s="25" t="s">
        <v>1080</v>
      </c>
      <c r="B9" s="26" t="s">
        <v>169</v>
      </c>
      <c r="C9" s="27"/>
      <c r="D9" s="28" t="s">
        <v>106</v>
      </c>
      <c r="E9" s="28"/>
      <c r="F9" s="129" t="s">
        <v>1081</v>
      </c>
      <c r="G9" s="34" t="s">
        <v>1082</v>
      </c>
      <c r="H9" s="37" t="s">
        <v>1083</v>
      </c>
      <c r="I9" s="38" t="s">
        <v>944</v>
      </c>
      <c r="J9" s="38" t="s">
        <v>32</v>
      </c>
      <c r="K9" s="18" t="s">
        <v>19</v>
      </c>
      <c r="L9" s="19" t="s">
        <v>20</v>
      </c>
      <c r="M9" s="19">
        <v>47.57</v>
      </c>
      <c r="N9" s="19">
        <v>5.5</v>
      </c>
      <c r="O9" s="21">
        <v>50.19</v>
      </c>
      <c r="P9" s="31" t="s">
        <v>22</v>
      </c>
      <c r="Q9" s="22" t="s">
        <v>23</v>
      </c>
      <c r="R9" s="32"/>
      <c r="S9" s="33"/>
    </row>
    <row r="10" spans="1:19" ht="29.25">
      <c r="A10" s="25" t="s">
        <v>24</v>
      </c>
      <c r="B10" s="26" t="s">
        <v>169</v>
      </c>
      <c r="C10" s="46" t="s">
        <v>26</v>
      </c>
      <c r="D10" s="28" t="s">
        <v>106</v>
      </c>
      <c r="E10" s="69"/>
      <c r="F10" s="153" t="s">
        <v>1088</v>
      </c>
      <c r="G10" s="78" t="s">
        <v>1089</v>
      </c>
      <c r="H10" s="104" t="s">
        <v>1090</v>
      </c>
      <c r="I10" s="73" t="s">
        <v>1091</v>
      </c>
      <c r="J10" s="73" t="s">
        <v>1092</v>
      </c>
      <c r="K10" s="18" t="s">
        <v>19</v>
      </c>
      <c r="L10" s="19" t="s">
        <v>41</v>
      </c>
      <c r="M10" s="19">
        <v>90.55</v>
      </c>
      <c r="N10" s="19">
        <v>2.1</v>
      </c>
      <c r="O10" s="21">
        <v>92.45</v>
      </c>
      <c r="P10" s="31" t="s">
        <v>891</v>
      </c>
      <c r="Q10" s="22" t="s">
        <v>42</v>
      </c>
      <c r="R10" s="36">
        <v>4</v>
      </c>
      <c r="S10" s="33" t="s">
        <v>1093</v>
      </c>
    </row>
    <row r="11" spans="1:19" ht="48.75">
      <c r="A11" s="25" t="s">
        <v>24</v>
      </c>
      <c r="B11" s="26" t="s">
        <v>169</v>
      </c>
      <c r="C11" s="46" t="s">
        <v>26</v>
      </c>
      <c r="D11" s="28" t="s">
        <v>106</v>
      </c>
      <c r="E11" s="28"/>
      <c r="F11" s="129" t="s">
        <v>451</v>
      </c>
      <c r="G11" s="34" t="s">
        <v>452</v>
      </c>
      <c r="H11" s="37" t="s">
        <v>455</v>
      </c>
      <c r="I11" s="38" t="s">
        <v>453</v>
      </c>
      <c r="J11" s="38" t="s">
        <v>18</v>
      </c>
      <c r="K11" s="18" t="s">
        <v>19</v>
      </c>
      <c r="L11" s="19" t="s">
        <v>20</v>
      </c>
      <c r="M11" s="19">
        <v>118.3</v>
      </c>
      <c r="N11" s="19">
        <v>2.1</v>
      </c>
      <c r="O11" s="21">
        <v>120.78</v>
      </c>
      <c r="P11" s="31" t="s">
        <v>22</v>
      </c>
      <c r="Q11" s="22" t="s">
        <v>23</v>
      </c>
      <c r="R11" s="35">
        <v>7</v>
      </c>
      <c r="S11" s="33" t="s">
        <v>454</v>
      </c>
    </row>
    <row r="12" spans="1:19" ht="22.5">
      <c r="A12" s="25" t="s">
        <v>24</v>
      </c>
      <c r="B12" s="26" t="s">
        <v>169</v>
      </c>
      <c r="C12" s="46" t="s">
        <v>26</v>
      </c>
      <c r="D12" s="28" t="s">
        <v>106</v>
      </c>
      <c r="E12" s="28"/>
      <c r="F12" s="129" t="s">
        <v>164</v>
      </c>
      <c r="G12" s="34" t="s">
        <v>165</v>
      </c>
      <c r="H12" s="37" t="s">
        <v>166</v>
      </c>
      <c r="I12" s="38" t="s">
        <v>167</v>
      </c>
      <c r="J12" s="38" t="s">
        <v>32</v>
      </c>
      <c r="K12" s="18" t="s">
        <v>19</v>
      </c>
      <c r="L12" s="19" t="s">
        <v>20</v>
      </c>
      <c r="M12" s="19">
        <v>74.56</v>
      </c>
      <c r="N12" s="19">
        <v>2.1</v>
      </c>
      <c r="O12" s="21">
        <v>76.13</v>
      </c>
      <c r="P12" s="31" t="s">
        <v>22</v>
      </c>
      <c r="Q12" s="22" t="s">
        <v>23</v>
      </c>
      <c r="R12" s="35">
        <v>2</v>
      </c>
      <c r="S12" s="33" t="s">
        <v>168</v>
      </c>
    </row>
    <row r="13" spans="1:19" ht="45">
      <c r="A13" s="25" t="s">
        <v>24</v>
      </c>
      <c r="B13" s="26" t="s">
        <v>169</v>
      </c>
      <c r="C13" s="46" t="s">
        <v>26</v>
      </c>
      <c r="D13" s="28" t="s">
        <v>106</v>
      </c>
      <c r="E13" s="28"/>
      <c r="F13" s="129" t="s">
        <v>1186</v>
      </c>
      <c r="G13" s="34" t="s">
        <v>1187</v>
      </c>
      <c r="H13" s="37" t="s">
        <v>1188</v>
      </c>
      <c r="I13" s="38" t="s">
        <v>1189</v>
      </c>
      <c r="J13" s="38" t="s">
        <v>32</v>
      </c>
      <c r="K13" s="18" t="s">
        <v>19</v>
      </c>
      <c r="L13" s="19" t="s">
        <v>41</v>
      </c>
      <c r="M13" s="19">
        <v>355.05</v>
      </c>
      <c r="N13" s="19">
        <v>2.1</v>
      </c>
      <c r="O13" s="21">
        <v>362.51</v>
      </c>
      <c r="P13" s="31" t="s">
        <v>553</v>
      </c>
      <c r="Q13" s="22" t="s">
        <v>42</v>
      </c>
      <c r="R13" s="35">
        <v>6</v>
      </c>
      <c r="S13" s="33" t="s">
        <v>1190</v>
      </c>
    </row>
    <row r="14" spans="1:19" ht="67.5">
      <c r="A14" s="25" t="s">
        <v>24</v>
      </c>
      <c r="B14" s="26" t="s">
        <v>169</v>
      </c>
      <c r="C14" s="46"/>
      <c r="D14" s="28" t="s">
        <v>106</v>
      </c>
      <c r="E14" s="28"/>
      <c r="F14" s="129" t="s">
        <v>1191</v>
      </c>
      <c r="G14" s="34" t="s">
        <v>1192</v>
      </c>
      <c r="H14" s="37" t="s">
        <v>1193</v>
      </c>
      <c r="I14" s="38" t="s">
        <v>1194</v>
      </c>
      <c r="J14" s="38" t="s">
        <v>18</v>
      </c>
      <c r="K14" s="18" t="s">
        <v>19</v>
      </c>
      <c r="L14" s="19" t="s">
        <v>20</v>
      </c>
      <c r="M14" s="19">
        <v>414.22</v>
      </c>
      <c r="N14" s="19">
        <v>2.1</v>
      </c>
      <c r="O14" s="21">
        <v>422.92</v>
      </c>
      <c r="P14" s="31" t="s">
        <v>22</v>
      </c>
      <c r="Q14" s="22" t="s">
        <v>23</v>
      </c>
      <c r="R14" s="35">
        <v>7</v>
      </c>
      <c r="S14" s="45" t="s">
        <v>1195</v>
      </c>
    </row>
    <row r="15" spans="1:19" ht="22.5">
      <c r="A15" s="25" t="s">
        <v>24</v>
      </c>
      <c r="B15" s="26" t="s">
        <v>169</v>
      </c>
      <c r="C15" s="46"/>
      <c r="D15" s="28" t="s">
        <v>106</v>
      </c>
      <c r="E15" s="28"/>
      <c r="F15" s="129" t="s">
        <v>1259</v>
      </c>
      <c r="G15" s="34" t="s">
        <v>1260</v>
      </c>
      <c r="H15" s="37" t="s">
        <v>1261</v>
      </c>
      <c r="I15" s="38" t="s">
        <v>1262</v>
      </c>
      <c r="J15" s="38" t="s">
        <v>32</v>
      </c>
      <c r="K15" s="18" t="s">
        <v>19</v>
      </c>
      <c r="L15" s="40"/>
      <c r="M15" s="40"/>
      <c r="N15" s="41"/>
      <c r="O15" s="42">
        <v>0</v>
      </c>
      <c r="P15" s="31" t="s">
        <v>22</v>
      </c>
      <c r="Q15" s="22" t="s">
        <v>23</v>
      </c>
      <c r="R15" s="32"/>
      <c r="S15" s="33"/>
    </row>
    <row r="16" spans="1:19" ht="33.75">
      <c r="A16" s="25" t="s">
        <v>24</v>
      </c>
      <c r="B16" s="26" t="s">
        <v>169</v>
      </c>
      <c r="C16" s="46" t="s">
        <v>26</v>
      </c>
      <c r="D16" s="28" t="s">
        <v>106</v>
      </c>
      <c r="E16" s="28"/>
      <c r="F16" s="129" t="s">
        <v>1265</v>
      </c>
      <c r="G16" s="34" t="s">
        <v>1266</v>
      </c>
      <c r="H16" s="37" t="s">
        <v>1267</v>
      </c>
      <c r="I16" s="38" t="s">
        <v>1268</v>
      </c>
      <c r="J16" s="38" t="s">
        <v>18</v>
      </c>
      <c r="K16" s="18" t="s">
        <v>19</v>
      </c>
      <c r="L16" s="19" t="s">
        <v>41</v>
      </c>
      <c r="M16" s="19">
        <v>283.19</v>
      </c>
      <c r="N16" s="19" t="s">
        <v>44</v>
      </c>
      <c r="O16" s="21">
        <v>293.95</v>
      </c>
      <c r="P16" s="31" t="s">
        <v>45</v>
      </c>
      <c r="Q16" s="22" t="s">
        <v>42</v>
      </c>
      <c r="R16" s="32">
        <v>4</v>
      </c>
      <c r="S16" s="102" t="s">
        <v>1269</v>
      </c>
    </row>
    <row r="17" spans="1:19" ht="29.25">
      <c r="A17" s="25" t="s">
        <v>24</v>
      </c>
      <c r="B17" s="26" t="s">
        <v>169</v>
      </c>
      <c r="C17" s="27"/>
      <c r="D17" s="28" t="s">
        <v>106</v>
      </c>
      <c r="E17" s="28"/>
      <c r="F17" s="129" t="s">
        <v>1286</v>
      </c>
      <c r="G17" s="34" t="s">
        <v>1287</v>
      </c>
      <c r="H17" s="37" t="s">
        <v>1288</v>
      </c>
      <c r="I17" s="38" t="s">
        <v>1289</v>
      </c>
      <c r="J17" s="38" t="s">
        <v>32</v>
      </c>
      <c r="K17" s="18" t="s">
        <v>19</v>
      </c>
      <c r="L17" s="19" t="s">
        <v>20</v>
      </c>
      <c r="M17" s="19">
        <v>48.71</v>
      </c>
      <c r="N17" s="19">
        <v>2.1</v>
      </c>
      <c r="O17" s="21">
        <v>49.73</v>
      </c>
      <c r="P17" s="31" t="s">
        <v>22</v>
      </c>
      <c r="Q17" s="22" t="s">
        <v>23</v>
      </c>
      <c r="R17" s="32">
        <v>4</v>
      </c>
      <c r="S17" s="33" t="s">
        <v>1290</v>
      </c>
    </row>
    <row r="18" spans="1:19" ht="22.5">
      <c r="A18" s="25" t="s">
        <v>24</v>
      </c>
      <c r="B18" s="26" t="s">
        <v>169</v>
      </c>
      <c r="C18" s="27"/>
      <c r="D18" s="28" t="s">
        <v>106</v>
      </c>
      <c r="E18" s="28"/>
      <c r="F18" s="129" t="s">
        <v>1308</v>
      </c>
      <c r="G18" s="34" t="s">
        <v>1309</v>
      </c>
      <c r="H18" s="37" t="s">
        <v>1310</v>
      </c>
      <c r="I18" s="38" t="s">
        <v>1311</v>
      </c>
      <c r="J18" s="38" t="s">
        <v>32</v>
      </c>
      <c r="K18" s="18" t="s">
        <v>19</v>
      </c>
      <c r="L18" s="19" t="s">
        <v>20</v>
      </c>
      <c r="M18" s="19">
        <v>53.68</v>
      </c>
      <c r="N18" s="19">
        <v>2.1</v>
      </c>
      <c r="O18" s="21">
        <v>54.81</v>
      </c>
      <c r="P18" s="31" t="s">
        <v>22</v>
      </c>
      <c r="Q18" s="22" t="s">
        <v>23</v>
      </c>
      <c r="R18" s="32">
        <v>3</v>
      </c>
      <c r="S18" s="33" t="s">
        <v>1312</v>
      </c>
    </row>
    <row r="19" spans="1:19" ht="22.5">
      <c r="A19" s="25" t="s">
        <v>24</v>
      </c>
      <c r="B19" s="26" t="s">
        <v>169</v>
      </c>
      <c r="C19" s="27"/>
      <c r="D19" s="28" t="s">
        <v>106</v>
      </c>
      <c r="E19" s="28"/>
      <c r="F19" s="129" t="s">
        <v>1345</v>
      </c>
      <c r="G19" s="34" t="s">
        <v>1346</v>
      </c>
      <c r="H19" s="37" t="s">
        <v>1347</v>
      </c>
      <c r="I19" s="38" t="s">
        <v>1345</v>
      </c>
      <c r="J19" s="38" t="s">
        <v>32</v>
      </c>
      <c r="K19" s="18" t="s">
        <v>19</v>
      </c>
      <c r="L19" s="19" t="s">
        <v>20</v>
      </c>
      <c r="M19" s="19">
        <v>60.9</v>
      </c>
      <c r="N19" s="19">
        <v>0</v>
      </c>
      <c r="O19" s="21">
        <v>60.9</v>
      </c>
      <c r="P19" s="31" t="s">
        <v>22</v>
      </c>
      <c r="Q19" s="22" t="s">
        <v>23</v>
      </c>
      <c r="R19" s="32"/>
      <c r="S19" s="33"/>
    </row>
    <row r="20" spans="1:19" ht="22.5">
      <c r="A20" s="25" t="s">
        <v>24</v>
      </c>
      <c r="B20" s="26" t="s">
        <v>169</v>
      </c>
      <c r="C20" s="27" t="s">
        <v>26</v>
      </c>
      <c r="D20" s="28" t="s">
        <v>106</v>
      </c>
      <c r="E20" s="28"/>
      <c r="F20" s="129" t="s">
        <v>188</v>
      </c>
      <c r="G20" s="34" t="s">
        <v>189</v>
      </c>
      <c r="H20" s="37" t="s">
        <v>190</v>
      </c>
      <c r="I20" s="38" t="s">
        <v>191</v>
      </c>
      <c r="J20" s="38" t="s">
        <v>32</v>
      </c>
      <c r="K20" s="18" t="s">
        <v>19</v>
      </c>
      <c r="L20" s="19" t="s">
        <v>20</v>
      </c>
      <c r="M20" s="19">
        <v>129.24</v>
      </c>
      <c r="N20" s="19">
        <v>2.1</v>
      </c>
      <c r="O20" s="21">
        <v>131.94999999999999</v>
      </c>
      <c r="P20" s="31" t="s">
        <v>22</v>
      </c>
      <c r="Q20" s="22" t="s">
        <v>23</v>
      </c>
      <c r="R20" s="32">
        <v>2</v>
      </c>
      <c r="S20" s="33" t="s">
        <v>168</v>
      </c>
    </row>
    <row r="21" spans="1:19" ht="22.5">
      <c r="A21" s="25" t="s">
        <v>24</v>
      </c>
      <c r="B21" s="26" t="s">
        <v>169</v>
      </c>
      <c r="C21" s="27" t="s">
        <v>26</v>
      </c>
      <c r="D21" s="28">
        <v>20</v>
      </c>
      <c r="E21" s="28"/>
      <c r="F21" s="129" t="s">
        <v>1405</v>
      </c>
      <c r="G21" s="34" t="s">
        <v>1406</v>
      </c>
      <c r="H21" s="37" t="s">
        <v>1407</v>
      </c>
      <c r="I21" s="105" t="s">
        <v>1405</v>
      </c>
      <c r="J21" s="38" t="s">
        <v>32</v>
      </c>
      <c r="K21" s="18" t="s">
        <v>19</v>
      </c>
      <c r="L21" s="19" t="s">
        <v>20</v>
      </c>
      <c r="M21" s="19">
        <v>327.06</v>
      </c>
      <c r="N21" s="19">
        <v>2.1</v>
      </c>
      <c r="O21" s="21">
        <v>333.93</v>
      </c>
      <c r="P21" s="31" t="s">
        <v>22</v>
      </c>
      <c r="Q21" s="22" t="s">
        <v>23</v>
      </c>
      <c r="R21" s="32"/>
      <c r="S21" s="33"/>
    </row>
    <row r="22" spans="1:19" ht="33.75">
      <c r="A22" s="25" t="s">
        <v>24</v>
      </c>
      <c r="B22" s="26" t="s">
        <v>169</v>
      </c>
      <c r="C22" s="46" t="s">
        <v>26</v>
      </c>
      <c r="D22" s="28" t="s">
        <v>106</v>
      </c>
      <c r="E22" s="28"/>
      <c r="F22" s="129" t="s">
        <v>1564</v>
      </c>
      <c r="G22" s="34" t="s">
        <v>1565</v>
      </c>
      <c r="H22" s="37" t="s">
        <v>1566</v>
      </c>
      <c r="I22" s="38" t="s">
        <v>1567</v>
      </c>
      <c r="J22" s="38" t="s">
        <v>18</v>
      </c>
      <c r="K22" s="18" t="s">
        <v>19</v>
      </c>
      <c r="L22" s="19" t="s">
        <v>20</v>
      </c>
      <c r="M22" s="19">
        <v>117.75</v>
      </c>
      <c r="N22" s="19">
        <v>2.1</v>
      </c>
      <c r="O22" s="21">
        <v>120.22</v>
      </c>
      <c r="P22" s="87" t="s">
        <v>22</v>
      </c>
      <c r="Q22" s="22" t="s">
        <v>23</v>
      </c>
      <c r="R22" s="35">
        <v>3</v>
      </c>
      <c r="S22" s="33" t="s">
        <v>1568</v>
      </c>
    </row>
    <row r="23" spans="1:19" ht="33.75">
      <c r="A23" s="25" t="s">
        <v>24</v>
      </c>
      <c r="B23" s="26" t="s">
        <v>169</v>
      </c>
      <c r="C23" s="46" t="s">
        <v>26</v>
      </c>
      <c r="D23" s="28" t="s">
        <v>106</v>
      </c>
      <c r="E23" s="28"/>
      <c r="F23" s="129" t="s">
        <v>1615</v>
      </c>
      <c r="G23" s="34" t="s">
        <v>1616</v>
      </c>
      <c r="H23" s="37" t="s">
        <v>1617</v>
      </c>
      <c r="I23" s="38" t="s">
        <v>1618</v>
      </c>
      <c r="J23" s="38" t="s">
        <v>32</v>
      </c>
      <c r="K23" s="18" t="s">
        <v>19</v>
      </c>
      <c r="L23" s="19" t="s">
        <v>20</v>
      </c>
      <c r="M23" s="19">
        <v>138.18</v>
      </c>
      <c r="N23" s="19">
        <v>2.1</v>
      </c>
      <c r="O23" s="21">
        <v>141.08000000000001</v>
      </c>
      <c r="P23" s="31" t="s">
        <v>22</v>
      </c>
      <c r="Q23" s="22" t="s">
        <v>23</v>
      </c>
      <c r="R23" s="32"/>
      <c r="S23" s="33"/>
    </row>
    <row r="24" spans="1:19" ht="22.5">
      <c r="A24" s="25" t="s">
        <v>24</v>
      </c>
      <c r="B24" s="26" t="s">
        <v>169</v>
      </c>
      <c r="C24" s="46" t="s">
        <v>26</v>
      </c>
      <c r="D24" s="28" t="s">
        <v>106</v>
      </c>
      <c r="E24" s="28"/>
      <c r="F24" s="129" t="s">
        <v>465</v>
      </c>
      <c r="G24" s="34" t="s">
        <v>466</v>
      </c>
      <c r="H24" s="37" t="s">
        <v>467</v>
      </c>
      <c r="I24" s="38" t="s">
        <v>465</v>
      </c>
      <c r="J24" s="38" t="s">
        <v>463</v>
      </c>
      <c r="K24" s="18" t="s">
        <v>19</v>
      </c>
      <c r="L24" s="67" t="s">
        <v>20</v>
      </c>
      <c r="M24" s="67">
        <v>290.24</v>
      </c>
      <c r="N24" s="67">
        <v>2.1</v>
      </c>
      <c r="O24" s="68">
        <v>296.33999999999997</v>
      </c>
      <c r="P24" s="31" t="s">
        <v>22</v>
      </c>
      <c r="Q24" s="22" t="s">
        <v>23</v>
      </c>
      <c r="R24" s="32">
        <v>2</v>
      </c>
      <c r="S24" s="43" t="s">
        <v>468</v>
      </c>
    </row>
    <row r="25" spans="1:19" ht="22.5">
      <c r="A25" s="25" t="s">
        <v>24</v>
      </c>
      <c r="B25" s="26" t="s">
        <v>169</v>
      </c>
      <c r="C25" s="46" t="s">
        <v>26</v>
      </c>
      <c r="D25" s="28" t="s">
        <v>106</v>
      </c>
      <c r="E25" s="28"/>
      <c r="F25" s="129" t="s">
        <v>1711</v>
      </c>
      <c r="G25" s="62" t="s">
        <v>1712</v>
      </c>
      <c r="H25" s="62" t="s">
        <v>1713</v>
      </c>
      <c r="I25" s="38" t="s">
        <v>1714</v>
      </c>
      <c r="J25" s="38" t="s">
        <v>32</v>
      </c>
      <c r="K25" s="18" t="s">
        <v>19</v>
      </c>
      <c r="L25" s="19" t="s">
        <v>41</v>
      </c>
      <c r="M25" s="19">
        <v>174.17</v>
      </c>
      <c r="N25" s="19">
        <v>2.1</v>
      </c>
      <c r="O25" s="21">
        <v>177.83</v>
      </c>
      <c r="P25" s="31" t="s">
        <v>97</v>
      </c>
      <c r="Q25" s="22" t="s">
        <v>42</v>
      </c>
      <c r="R25" s="32">
        <v>3</v>
      </c>
      <c r="S25" s="33" t="s">
        <v>1715</v>
      </c>
    </row>
    <row r="26" spans="1:19" ht="33.75">
      <c r="A26" s="25" t="s">
        <v>24</v>
      </c>
      <c r="B26" s="26" t="s">
        <v>169</v>
      </c>
      <c r="C26" s="27" t="s">
        <v>26</v>
      </c>
      <c r="D26" s="28" t="s">
        <v>106</v>
      </c>
      <c r="E26" s="28"/>
      <c r="F26" s="129" t="s">
        <v>1716</v>
      </c>
      <c r="G26" s="34" t="s">
        <v>1717</v>
      </c>
      <c r="H26" s="37" t="s">
        <v>1718</v>
      </c>
      <c r="I26" s="38" t="s">
        <v>472</v>
      </c>
      <c r="J26" s="38" t="s">
        <v>32</v>
      </c>
      <c r="K26" s="39" t="s">
        <v>108</v>
      </c>
      <c r="L26" s="19" t="s">
        <v>1720</v>
      </c>
      <c r="M26" s="19">
        <v>0</v>
      </c>
      <c r="N26" s="19">
        <v>2.1</v>
      </c>
      <c r="O26" s="21">
        <v>0</v>
      </c>
      <c r="P26" s="37" t="s">
        <v>22</v>
      </c>
      <c r="Q26" s="22" t="s">
        <v>23</v>
      </c>
      <c r="R26" s="32">
        <v>4</v>
      </c>
      <c r="S26" s="33" t="s">
        <v>1719</v>
      </c>
    </row>
    <row r="27" spans="1:19" ht="33.75">
      <c r="A27" s="25" t="s">
        <v>24</v>
      </c>
      <c r="B27" s="26" t="s">
        <v>169</v>
      </c>
      <c r="C27" s="46" t="s">
        <v>26</v>
      </c>
      <c r="D27" s="28" t="s">
        <v>106</v>
      </c>
      <c r="E27" s="28"/>
      <c r="F27" s="129" t="s">
        <v>469</v>
      </c>
      <c r="G27" s="34" t="s">
        <v>470</v>
      </c>
      <c r="H27" s="37" t="s">
        <v>471</v>
      </c>
      <c r="I27" s="38" t="s">
        <v>472</v>
      </c>
      <c r="J27" s="38" t="s">
        <v>18</v>
      </c>
      <c r="K27" s="18" t="s">
        <v>19</v>
      </c>
      <c r="L27" s="19" t="s">
        <v>20</v>
      </c>
      <c r="M27" s="19">
        <v>106.49</v>
      </c>
      <c r="N27" s="19">
        <v>2.1</v>
      </c>
      <c r="O27" s="21">
        <v>108.73</v>
      </c>
      <c r="P27" s="31" t="s">
        <v>22</v>
      </c>
      <c r="Q27" s="22" t="s">
        <v>23</v>
      </c>
      <c r="R27" s="35">
        <v>4</v>
      </c>
      <c r="S27" s="33" t="s">
        <v>473</v>
      </c>
    </row>
    <row r="28" spans="1:19" ht="33.75">
      <c r="A28" s="25" t="s">
        <v>24</v>
      </c>
      <c r="B28" s="26" t="s">
        <v>169</v>
      </c>
      <c r="C28" s="46" t="s">
        <v>26</v>
      </c>
      <c r="D28" s="28" t="s">
        <v>106</v>
      </c>
      <c r="E28" s="28"/>
      <c r="F28" s="129" t="s">
        <v>474</v>
      </c>
      <c r="G28" s="34" t="s">
        <v>475</v>
      </c>
      <c r="H28" s="37" t="s">
        <v>476</v>
      </c>
      <c r="I28" s="38" t="s">
        <v>477</v>
      </c>
      <c r="J28" s="38" t="s">
        <v>18</v>
      </c>
      <c r="K28" s="18" t="s">
        <v>19</v>
      </c>
      <c r="L28" s="19" t="s">
        <v>2602</v>
      </c>
      <c r="M28" s="19">
        <f>135.2+144.15</f>
        <v>279.35000000000002</v>
      </c>
      <c r="N28" s="19">
        <v>2.1</v>
      </c>
      <c r="O28" s="21">
        <f>138.04+147.18</f>
        <v>285.22000000000003</v>
      </c>
      <c r="P28" s="31" t="s">
        <v>22</v>
      </c>
      <c r="Q28" s="22" t="s">
        <v>23</v>
      </c>
      <c r="R28" s="24">
        <v>7</v>
      </c>
      <c r="S28" s="33" t="s">
        <v>479</v>
      </c>
    </row>
    <row r="29" spans="1:19" ht="22.5">
      <c r="A29" s="25" t="s">
        <v>24</v>
      </c>
      <c r="B29" s="26" t="s">
        <v>169</v>
      </c>
      <c r="C29" s="46" t="s">
        <v>26</v>
      </c>
      <c r="D29" s="28" t="s">
        <v>106</v>
      </c>
      <c r="E29" s="28"/>
      <c r="F29" s="129" t="s">
        <v>485</v>
      </c>
      <c r="G29" s="34" t="s">
        <v>486</v>
      </c>
      <c r="H29" s="37" t="s">
        <v>487</v>
      </c>
      <c r="I29" s="38" t="s">
        <v>488</v>
      </c>
      <c r="J29" s="38" t="s">
        <v>18</v>
      </c>
      <c r="K29" s="18" t="s">
        <v>19</v>
      </c>
      <c r="L29" s="19" t="s">
        <v>20</v>
      </c>
      <c r="M29" s="19">
        <v>423.5</v>
      </c>
      <c r="N29" s="19">
        <v>2.1</v>
      </c>
      <c r="O29" s="21">
        <v>432.39</v>
      </c>
      <c r="P29" s="31" t="s">
        <v>22</v>
      </c>
      <c r="Q29" s="22" t="s">
        <v>23</v>
      </c>
      <c r="R29" s="32">
        <v>3</v>
      </c>
      <c r="S29" s="33" t="s">
        <v>489</v>
      </c>
    </row>
    <row r="30" spans="1:19" ht="39">
      <c r="A30" s="25" t="s">
        <v>24</v>
      </c>
      <c r="B30" s="26" t="s">
        <v>169</v>
      </c>
      <c r="C30" s="46" t="s">
        <v>26</v>
      </c>
      <c r="D30" s="28" t="s">
        <v>106</v>
      </c>
      <c r="E30" s="28"/>
      <c r="F30" s="129" t="s">
        <v>1746</v>
      </c>
      <c r="G30" s="34" t="s">
        <v>1747</v>
      </c>
      <c r="H30" s="37"/>
      <c r="I30" s="38" t="s">
        <v>1262</v>
      </c>
      <c r="J30" s="38" t="s">
        <v>32</v>
      </c>
      <c r="K30" s="18" t="s">
        <v>19</v>
      </c>
      <c r="L30" s="19" t="s">
        <v>20</v>
      </c>
      <c r="M30" s="19">
        <v>79.53</v>
      </c>
      <c r="N30" s="19">
        <v>2.1</v>
      </c>
      <c r="O30" s="21">
        <v>81.2</v>
      </c>
      <c r="P30" s="31" t="s">
        <v>22</v>
      </c>
      <c r="Q30" s="22" t="s">
        <v>23</v>
      </c>
      <c r="R30" s="32">
        <v>4</v>
      </c>
      <c r="S30" s="33" t="s">
        <v>1745</v>
      </c>
    </row>
    <row r="31" spans="1:19" ht="39">
      <c r="A31" s="25" t="s">
        <v>24</v>
      </c>
      <c r="B31" s="26" t="s">
        <v>169</v>
      </c>
      <c r="C31" s="46" t="s">
        <v>26</v>
      </c>
      <c r="D31" s="28" t="s">
        <v>106</v>
      </c>
      <c r="E31" s="28"/>
      <c r="F31" s="129" t="s">
        <v>491</v>
      </c>
      <c r="G31" s="34" t="s">
        <v>492</v>
      </c>
      <c r="H31" s="37" t="s">
        <v>493</v>
      </c>
      <c r="I31" s="38" t="s">
        <v>494</v>
      </c>
      <c r="J31" s="38" t="s">
        <v>18</v>
      </c>
      <c r="K31" s="18" t="s">
        <v>19</v>
      </c>
      <c r="L31" s="19" t="s">
        <v>20</v>
      </c>
      <c r="M31" s="19">
        <v>406.6</v>
      </c>
      <c r="N31" s="19">
        <v>2.1</v>
      </c>
      <c r="O31" s="21">
        <v>415.14</v>
      </c>
      <c r="P31" s="31" t="s">
        <v>22</v>
      </c>
      <c r="Q31" s="22" t="s">
        <v>23</v>
      </c>
      <c r="R31" s="32">
        <v>4</v>
      </c>
      <c r="S31" s="33" t="s">
        <v>495</v>
      </c>
    </row>
    <row r="32" spans="1:19" ht="22.5">
      <c r="A32" s="25" t="s">
        <v>24</v>
      </c>
      <c r="B32" s="26" t="s">
        <v>169</v>
      </c>
      <c r="C32" s="27" t="s">
        <v>26</v>
      </c>
      <c r="D32" s="28" t="s">
        <v>106</v>
      </c>
      <c r="E32" s="28"/>
      <c r="F32" s="129" t="s">
        <v>1751</v>
      </c>
      <c r="G32" s="34" t="s">
        <v>1752</v>
      </c>
      <c r="H32" s="37" t="s">
        <v>1753</v>
      </c>
      <c r="I32" s="38" t="s">
        <v>1754</v>
      </c>
      <c r="J32" s="38" t="s">
        <v>32</v>
      </c>
      <c r="K32" s="18" t="s">
        <v>19</v>
      </c>
      <c r="L32" s="19" t="s">
        <v>20</v>
      </c>
      <c r="M32" s="19">
        <v>47.72</v>
      </c>
      <c r="N32" s="19">
        <v>2.1</v>
      </c>
      <c r="O32" s="21">
        <v>48.72</v>
      </c>
      <c r="P32" s="31" t="s">
        <v>22</v>
      </c>
      <c r="Q32" s="22" t="s">
        <v>23</v>
      </c>
      <c r="R32" s="32"/>
      <c r="S32" s="33"/>
    </row>
    <row r="33" spans="1:19" ht="78">
      <c r="A33" s="25" t="s">
        <v>24</v>
      </c>
      <c r="B33" s="26" t="s">
        <v>169</v>
      </c>
      <c r="C33" s="46" t="s">
        <v>26</v>
      </c>
      <c r="D33" s="28" t="s">
        <v>106</v>
      </c>
      <c r="E33" s="28"/>
      <c r="F33" s="129" t="s">
        <v>496</v>
      </c>
      <c r="G33" s="34" t="s">
        <v>497</v>
      </c>
      <c r="H33" s="37" t="s">
        <v>498</v>
      </c>
      <c r="I33" s="38" t="s">
        <v>496</v>
      </c>
      <c r="J33" s="38" t="s">
        <v>18</v>
      </c>
      <c r="K33" s="18" t="s">
        <v>19</v>
      </c>
      <c r="L33" s="19" t="s">
        <v>20</v>
      </c>
      <c r="M33" s="19">
        <v>396.65</v>
      </c>
      <c r="N33" s="19">
        <v>2.1</v>
      </c>
      <c r="O33" s="21">
        <v>404.98</v>
      </c>
      <c r="P33" s="31" t="s">
        <v>22</v>
      </c>
      <c r="Q33" s="22" t="s">
        <v>23</v>
      </c>
      <c r="R33" s="32">
        <v>12</v>
      </c>
      <c r="S33" s="33" t="s">
        <v>499</v>
      </c>
    </row>
    <row r="34" spans="1:19" ht="29.25">
      <c r="A34" s="25" t="s">
        <v>24</v>
      </c>
      <c r="B34" s="26" t="s">
        <v>169</v>
      </c>
      <c r="C34" s="46" t="s">
        <v>26</v>
      </c>
      <c r="D34" s="28" t="s">
        <v>106</v>
      </c>
      <c r="E34" s="28"/>
      <c r="F34" s="129" t="s">
        <v>515</v>
      </c>
      <c r="G34" s="34" t="s">
        <v>516</v>
      </c>
      <c r="H34" s="37" t="s">
        <v>517</v>
      </c>
      <c r="I34" s="38" t="s">
        <v>496</v>
      </c>
      <c r="J34" s="38" t="s">
        <v>32</v>
      </c>
      <c r="K34" s="18" t="s">
        <v>19</v>
      </c>
      <c r="L34" s="19" t="s">
        <v>20</v>
      </c>
      <c r="M34" s="19">
        <v>58.66</v>
      </c>
      <c r="N34" s="19">
        <v>2.1</v>
      </c>
      <c r="O34" s="21">
        <v>59.89</v>
      </c>
      <c r="P34" s="31" t="s">
        <v>22</v>
      </c>
      <c r="Q34" s="22" t="s">
        <v>23</v>
      </c>
      <c r="R34" s="32">
        <v>6</v>
      </c>
      <c r="S34" s="33" t="s">
        <v>518</v>
      </c>
    </row>
    <row r="35" spans="1:19" ht="22.5">
      <c r="A35" s="25" t="s">
        <v>24</v>
      </c>
      <c r="B35" s="26" t="s">
        <v>169</v>
      </c>
      <c r="C35" s="27" t="s">
        <v>26</v>
      </c>
      <c r="D35" s="28" t="s">
        <v>106</v>
      </c>
      <c r="E35" s="28"/>
      <c r="F35" s="129" t="s">
        <v>519</v>
      </c>
      <c r="G35" s="34" t="s">
        <v>520</v>
      </c>
      <c r="H35" s="37" t="s">
        <v>521</v>
      </c>
      <c r="I35" s="38" t="s">
        <v>490</v>
      </c>
      <c r="J35" s="38" t="s">
        <v>18</v>
      </c>
      <c r="K35" s="18" t="s">
        <v>19</v>
      </c>
      <c r="L35" s="19" t="s">
        <v>20</v>
      </c>
      <c r="M35" s="19">
        <v>64.61</v>
      </c>
      <c r="N35" s="19">
        <v>2.1</v>
      </c>
      <c r="O35" s="21">
        <v>65.97</v>
      </c>
      <c r="P35" s="173" t="s">
        <v>22</v>
      </c>
      <c r="Q35" s="22" t="s">
        <v>23</v>
      </c>
      <c r="R35" s="48">
        <v>2</v>
      </c>
      <c r="S35" s="49" t="s">
        <v>522</v>
      </c>
    </row>
    <row r="36" spans="1:19" ht="22.5">
      <c r="A36" s="25" t="s">
        <v>24</v>
      </c>
      <c r="B36" s="26" t="s">
        <v>169</v>
      </c>
      <c r="C36" s="46" t="s">
        <v>26</v>
      </c>
      <c r="D36" s="28" t="s">
        <v>106</v>
      </c>
      <c r="E36" s="28"/>
      <c r="F36" s="129" t="s">
        <v>500</v>
      </c>
      <c r="G36" s="34" t="s">
        <v>501</v>
      </c>
      <c r="H36" s="37" t="s">
        <v>502</v>
      </c>
      <c r="I36" s="38" t="s">
        <v>500</v>
      </c>
      <c r="J36" s="38" t="s">
        <v>18</v>
      </c>
      <c r="K36" s="18" t="s">
        <v>19</v>
      </c>
      <c r="L36" s="19" t="s">
        <v>20</v>
      </c>
      <c r="M36" s="19">
        <v>148.13</v>
      </c>
      <c r="N36" s="19">
        <v>2.1</v>
      </c>
      <c r="O36" s="21">
        <v>151.24</v>
      </c>
      <c r="P36" s="31" t="s">
        <v>22</v>
      </c>
      <c r="Q36" s="22" t="s">
        <v>23</v>
      </c>
      <c r="R36" s="32">
        <v>4</v>
      </c>
      <c r="S36" s="33" t="s">
        <v>503</v>
      </c>
    </row>
    <row r="37" spans="1:19" ht="22.5">
      <c r="A37" s="25" t="s">
        <v>24</v>
      </c>
      <c r="B37" s="26" t="s">
        <v>169</v>
      </c>
      <c r="C37" s="46" t="s">
        <v>26</v>
      </c>
      <c r="D37" s="28" t="s">
        <v>106</v>
      </c>
      <c r="E37" s="28"/>
      <c r="F37" s="129" t="s">
        <v>1755</v>
      </c>
      <c r="G37" s="71" t="s">
        <v>1756</v>
      </c>
      <c r="H37" s="104"/>
      <c r="I37" s="38" t="s">
        <v>1757</v>
      </c>
      <c r="J37" s="38" t="s">
        <v>32</v>
      </c>
      <c r="K37" s="18" t="s">
        <v>19</v>
      </c>
      <c r="L37" s="19" t="s">
        <v>20</v>
      </c>
      <c r="M37" s="19">
        <v>101.37</v>
      </c>
      <c r="N37" s="19">
        <v>2.1</v>
      </c>
      <c r="O37" s="21">
        <v>103.5</v>
      </c>
      <c r="P37" s="31" t="s">
        <v>22</v>
      </c>
      <c r="Q37" s="22" t="s">
        <v>23</v>
      </c>
      <c r="R37" s="35"/>
      <c r="S37" s="33"/>
    </row>
    <row r="38" spans="1:19" ht="29.25">
      <c r="A38" s="25" t="s">
        <v>24</v>
      </c>
      <c r="B38" s="26" t="s">
        <v>169</v>
      </c>
      <c r="C38" s="46" t="s">
        <v>26</v>
      </c>
      <c r="D38" s="28" t="s">
        <v>106</v>
      </c>
      <c r="E38" s="28"/>
      <c r="F38" s="129" t="s">
        <v>1789</v>
      </c>
      <c r="G38" s="71" t="s">
        <v>1790</v>
      </c>
      <c r="H38" s="104" t="s">
        <v>1791</v>
      </c>
      <c r="I38" s="38" t="s">
        <v>1789</v>
      </c>
      <c r="J38" s="38" t="s">
        <v>463</v>
      </c>
      <c r="K38" s="18" t="s">
        <v>19</v>
      </c>
      <c r="L38" s="19" t="s">
        <v>20</v>
      </c>
      <c r="M38" s="19">
        <v>400.37</v>
      </c>
      <c r="N38" s="19">
        <v>2.1</v>
      </c>
      <c r="O38" s="21">
        <v>408.78</v>
      </c>
      <c r="P38" s="31" t="s">
        <v>22</v>
      </c>
      <c r="Q38" s="22" t="s">
        <v>23</v>
      </c>
      <c r="R38" s="32">
        <v>5</v>
      </c>
      <c r="S38" s="33" t="s">
        <v>1792</v>
      </c>
    </row>
    <row r="39" spans="1:19" ht="33.75">
      <c r="A39" s="25" t="s">
        <v>24</v>
      </c>
      <c r="B39" s="26" t="s">
        <v>169</v>
      </c>
      <c r="C39" s="27"/>
      <c r="D39" s="28" t="s">
        <v>106</v>
      </c>
      <c r="E39" s="28"/>
      <c r="F39" s="129" t="s">
        <v>1793</v>
      </c>
      <c r="G39" s="34" t="s">
        <v>1794</v>
      </c>
      <c r="H39" s="37" t="s">
        <v>1795</v>
      </c>
      <c r="I39" s="38" t="s">
        <v>178</v>
      </c>
      <c r="J39" s="38" t="s">
        <v>32</v>
      </c>
      <c r="K39" s="39" t="s">
        <v>108</v>
      </c>
      <c r="L39" s="19" t="s">
        <v>20</v>
      </c>
      <c r="M39" s="19">
        <v>92.37</v>
      </c>
      <c r="N39" s="19">
        <v>5.5</v>
      </c>
      <c r="O39" s="21">
        <v>97.45</v>
      </c>
      <c r="P39" s="111" t="s">
        <v>22</v>
      </c>
      <c r="Q39" s="22" t="s">
        <v>23</v>
      </c>
      <c r="R39" s="32"/>
      <c r="S39" s="33"/>
    </row>
    <row r="40" spans="1:19" ht="22.5">
      <c r="A40" s="25" t="s">
        <v>24</v>
      </c>
      <c r="B40" s="26" t="s">
        <v>169</v>
      </c>
      <c r="C40" s="27" t="s">
        <v>26</v>
      </c>
      <c r="D40" s="28" t="s">
        <v>106</v>
      </c>
      <c r="E40" s="28"/>
      <c r="F40" s="129" t="s">
        <v>525</v>
      </c>
      <c r="G40" s="34" t="s">
        <v>526</v>
      </c>
      <c r="H40" s="37" t="s">
        <v>527</v>
      </c>
      <c r="I40" s="38" t="s">
        <v>496</v>
      </c>
      <c r="J40" s="38" t="s">
        <v>32</v>
      </c>
      <c r="K40" s="18" t="s">
        <v>19</v>
      </c>
      <c r="L40" s="19" t="s">
        <v>20</v>
      </c>
      <c r="M40" s="19">
        <v>38.770000000000003</v>
      </c>
      <c r="N40" s="19">
        <v>2.1</v>
      </c>
      <c r="O40" s="21">
        <v>39.58</v>
      </c>
      <c r="P40" s="173" t="s">
        <v>22</v>
      </c>
      <c r="Q40" s="22" t="s">
        <v>23</v>
      </c>
      <c r="R40" s="48">
        <v>3</v>
      </c>
      <c r="S40" s="33" t="s">
        <v>528</v>
      </c>
    </row>
    <row r="41" spans="1:19" ht="22.5">
      <c r="A41" s="25" t="s">
        <v>24</v>
      </c>
      <c r="B41" s="26" t="s">
        <v>169</v>
      </c>
      <c r="C41" s="46" t="s">
        <v>26</v>
      </c>
      <c r="D41" s="28" t="s">
        <v>106</v>
      </c>
      <c r="E41" s="28"/>
      <c r="F41" s="129" t="s">
        <v>1845</v>
      </c>
      <c r="G41" s="34" t="s">
        <v>1846</v>
      </c>
      <c r="H41" s="37" t="s">
        <v>1847</v>
      </c>
      <c r="I41" s="38" t="s">
        <v>1845</v>
      </c>
      <c r="J41" s="30" t="s">
        <v>62</v>
      </c>
      <c r="K41" s="18" t="s">
        <v>19</v>
      </c>
      <c r="L41" s="19" t="s">
        <v>20</v>
      </c>
      <c r="M41" s="19">
        <v>147.88</v>
      </c>
      <c r="N41" s="19">
        <v>2.1</v>
      </c>
      <c r="O41" s="21">
        <v>150.99</v>
      </c>
      <c r="P41" s="174" t="s">
        <v>22</v>
      </c>
      <c r="Q41" s="22" t="s">
        <v>23</v>
      </c>
      <c r="R41" s="48">
        <v>3</v>
      </c>
      <c r="S41" s="33" t="s">
        <v>1848</v>
      </c>
    </row>
    <row r="42" spans="1:19" ht="22.5">
      <c r="A42" s="25" t="s">
        <v>24</v>
      </c>
      <c r="B42" s="26" t="s">
        <v>169</v>
      </c>
      <c r="C42" s="27" t="s">
        <v>26</v>
      </c>
      <c r="D42" s="28" t="s">
        <v>106</v>
      </c>
      <c r="E42" s="28"/>
      <c r="F42" s="129" t="s">
        <v>1953</v>
      </c>
      <c r="G42" s="34" t="s">
        <v>1954</v>
      </c>
      <c r="H42" s="37" t="s">
        <v>1955</v>
      </c>
      <c r="I42" s="38" t="s">
        <v>1094</v>
      </c>
      <c r="J42" s="38" t="s">
        <v>32</v>
      </c>
      <c r="K42" s="18" t="s">
        <v>19</v>
      </c>
      <c r="L42" s="19" t="s">
        <v>41</v>
      </c>
      <c r="M42" s="19">
        <v>48.99</v>
      </c>
      <c r="N42" s="19">
        <v>2.1</v>
      </c>
      <c r="O42" s="21">
        <v>50.02</v>
      </c>
      <c r="P42" s="173" t="s">
        <v>22</v>
      </c>
      <c r="Q42" s="22" t="s">
        <v>23</v>
      </c>
      <c r="R42" s="117"/>
      <c r="S42" s="49"/>
    </row>
    <row r="43" spans="1:19" ht="22.5">
      <c r="A43" s="25" t="s">
        <v>24</v>
      </c>
      <c r="B43" s="26" t="s">
        <v>169</v>
      </c>
      <c r="C43" s="46"/>
      <c r="D43" s="28" t="s">
        <v>106</v>
      </c>
      <c r="E43" s="28"/>
      <c r="F43" s="129" t="s">
        <v>2623</v>
      </c>
      <c r="G43" s="34" t="s">
        <v>2045</v>
      </c>
      <c r="H43" s="37" t="s">
        <v>2046</v>
      </c>
      <c r="I43" s="38" t="s">
        <v>2047</v>
      </c>
      <c r="J43" s="38" t="s">
        <v>32</v>
      </c>
      <c r="K43" s="18" t="s">
        <v>19</v>
      </c>
      <c r="L43" s="19" t="s">
        <v>20</v>
      </c>
      <c r="M43" s="19">
        <v>60.41</v>
      </c>
      <c r="N43" s="19">
        <v>2.1</v>
      </c>
      <c r="O43" s="21">
        <v>61.68</v>
      </c>
      <c r="P43" s="31" t="s">
        <v>22</v>
      </c>
      <c r="Q43" s="22" t="s">
        <v>23</v>
      </c>
      <c r="R43" s="32"/>
      <c r="S43" s="33"/>
    </row>
    <row r="44" spans="1:19" ht="45">
      <c r="A44" s="25" t="s">
        <v>24</v>
      </c>
      <c r="B44" s="26" t="s">
        <v>169</v>
      </c>
      <c r="C44" s="46" t="s">
        <v>26</v>
      </c>
      <c r="D44" s="28" t="s">
        <v>106</v>
      </c>
      <c r="E44" s="28"/>
      <c r="F44" s="129" t="s">
        <v>2048</v>
      </c>
      <c r="G44" s="34" t="s">
        <v>2049</v>
      </c>
      <c r="H44" s="37" t="s">
        <v>2050</v>
      </c>
      <c r="I44" s="38" t="s">
        <v>1386</v>
      </c>
      <c r="J44" s="38" t="s">
        <v>32</v>
      </c>
      <c r="K44" s="39" t="s">
        <v>108</v>
      </c>
      <c r="L44" s="118" t="s">
        <v>2051</v>
      </c>
      <c r="M44" s="19">
        <v>39.770000000000003</v>
      </c>
      <c r="N44" s="19">
        <v>2.1</v>
      </c>
      <c r="O44" s="21">
        <v>40.61</v>
      </c>
      <c r="P44" s="175" t="s">
        <v>22</v>
      </c>
      <c r="Q44" s="22" t="s">
        <v>23</v>
      </c>
      <c r="R44" s="48">
        <v>2</v>
      </c>
      <c r="S44" s="49" t="s">
        <v>2052</v>
      </c>
    </row>
    <row r="45" spans="1:19" ht="22.5">
      <c r="A45" s="25" t="s">
        <v>24</v>
      </c>
      <c r="B45" s="26" t="s">
        <v>169</v>
      </c>
      <c r="C45" s="27" t="s">
        <v>26</v>
      </c>
      <c r="D45" s="28" t="s">
        <v>106</v>
      </c>
      <c r="E45" s="28"/>
      <c r="F45" s="129" t="s">
        <v>2084</v>
      </c>
      <c r="G45" s="34" t="s">
        <v>2085</v>
      </c>
      <c r="H45" s="37" t="s">
        <v>2086</v>
      </c>
      <c r="I45" s="38" t="s">
        <v>2087</v>
      </c>
      <c r="J45" s="38" t="s">
        <v>32</v>
      </c>
      <c r="K45" s="18" t="s">
        <v>19</v>
      </c>
      <c r="L45" s="19" t="s">
        <v>20</v>
      </c>
      <c r="M45" s="19">
        <v>55.67</v>
      </c>
      <c r="N45" s="19">
        <v>2.1</v>
      </c>
      <c r="O45" s="21">
        <v>56.84</v>
      </c>
      <c r="P45" s="31" t="s">
        <v>22</v>
      </c>
      <c r="Q45" s="22" t="s">
        <v>23</v>
      </c>
      <c r="R45" s="32">
        <v>2</v>
      </c>
      <c r="S45" s="33" t="s">
        <v>2088</v>
      </c>
    </row>
    <row r="46" spans="1:19" ht="22.5">
      <c r="A46" s="25" t="s">
        <v>24</v>
      </c>
      <c r="B46" s="26" t="s">
        <v>169</v>
      </c>
      <c r="C46" s="46"/>
      <c r="D46" s="28" t="s">
        <v>106</v>
      </c>
      <c r="E46" s="28"/>
      <c r="F46" s="129" t="s">
        <v>2097</v>
      </c>
      <c r="G46" s="34"/>
      <c r="H46" s="37" t="s">
        <v>2098</v>
      </c>
      <c r="I46" s="34" t="s">
        <v>2099</v>
      </c>
      <c r="J46" s="38" t="s">
        <v>32</v>
      </c>
      <c r="K46" s="53" t="s">
        <v>19</v>
      </c>
      <c r="L46" s="19" t="s">
        <v>20</v>
      </c>
      <c r="M46" s="19">
        <v>36.590000000000003</v>
      </c>
      <c r="N46" s="19">
        <v>0</v>
      </c>
      <c r="O46" s="21">
        <v>36.590000000000003</v>
      </c>
      <c r="P46" s="31" t="s">
        <v>22</v>
      </c>
      <c r="Q46" s="22" t="s">
        <v>23</v>
      </c>
      <c r="R46" s="32"/>
      <c r="S46" s="33"/>
    </row>
    <row r="47" spans="1:19" ht="22.5">
      <c r="A47" s="25" t="s">
        <v>24</v>
      </c>
      <c r="B47" s="26" t="s">
        <v>169</v>
      </c>
      <c r="C47" s="46"/>
      <c r="D47" s="28" t="s">
        <v>106</v>
      </c>
      <c r="E47" s="28"/>
      <c r="F47" s="129" t="s">
        <v>2109</v>
      </c>
      <c r="G47" s="34" t="s">
        <v>2110</v>
      </c>
      <c r="H47" s="37" t="s">
        <v>2111</v>
      </c>
      <c r="I47" s="38" t="s">
        <v>2112</v>
      </c>
      <c r="J47" s="38" t="s">
        <v>32</v>
      </c>
      <c r="K47" s="18" t="s">
        <v>19</v>
      </c>
      <c r="L47" s="19" t="s">
        <v>20</v>
      </c>
      <c r="M47" s="19">
        <v>39.770000000000003</v>
      </c>
      <c r="N47" s="19">
        <v>2.1</v>
      </c>
      <c r="O47" s="21">
        <v>40.61</v>
      </c>
      <c r="P47" s="31" t="s">
        <v>22</v>
      </c>
      <c r="Q47" s="22" t="s">
        <v>23</v>
      </c>
      <c r="R47" s="32"/>
      <c r="S47" s="33"/>
    </row>
    <row r="48" spans="1:19" ht="22.5">
      <c r="A48" s="25" t="s">
        <v>24</v>
      </c>
      <c r="B48" s="26" t="s">
        <v>169</v>
      </c>
      <c r="C48" s="27" t="s">
        <v>26</v>
      </c>
      <c r="D48" s="28" t="s">
        <v>106</v>
      </c>
      <c r="E48" s="28"/>
      <c r="F48" s="129" t="s">
        <v>2113</v>
      </c>
      <c r="G48" s="34" t="s">
        <v>2114</v>
      </c>
      <c r="H48" s="37" t="s">
        <v>2115</v>
      </c>
      <c r="I48" s="38" t="s">
        <v>2116</v>
      </c>
      <c r="J48" s="38" t="s">
        <v>32</v>
      </c>
      <c r="K48" s="18" t="s">
        <v>19</v>
      </c>
      <c r="L48" s="19" t="s">
        <v>20</v>
      </c>
      <c r="M48" s="19">
        <v>70.650000000000006</v>
      </c>
      <c r="N48" s="19">
        <v>2.1</v>
      </c>
      <c r="O48" s="21">
        <v>72.13</v>
      </c>
      <c r="P48" s="31" t="s">
        <v>22</v>
      </c>
      <c r="Q48" s="22" t="s">
        <v>23</v>
      </c>
      <c r="R48" s="32">
        <v>2</v>
      </c>
      <c r="S48" s="33" t="s">
        <v>2117</v>
      </c>
    </row>
    <row r="49" spans="1:19" ht="24">
      <c r="A49" s="25" t="s">
        <v>24</v>
      </c>
      <c r="B49" s="26" t="s">
        <v>169</v>
      </c>
      <c r="C49" s="27" t="s">
        <v>26</v>
      </c>
      <c r="D49" s="28" t="s">
        <v>106</v>
      </c>
      <c r="E49" s="28"/>
      <c r="F49" s="129" t="s">
        <v>2618</v>
      </c>
      <c r="G49" s="34" t="s">
        <v>1721</v>
      </c>
      <c r="H49" s="37" t="s">
        <v>1722</v>
      </c>
      <c r="I49" s="38" t="s">
        <v>1723</v>
      </c>
      <c r="J49" s="38" t="s">
        <v>18</v>
      </c>
      <c r="K49" s="18" t="s">
        <v>19</v>
      </c>
      <c r="L49" s="19" t="s">
        <v>20</v>
      </c>
      <c r="M49" s="19">
        <v>94.45</v>
      </c>
      <c r="N49" s="19">
        <v>2.1</v>
      </c>
      <c r="O49" s="21">
        <v>96.43</v>
      </c>
      <c r="P49" s="31" t="s">
        <v>22</v>
      </c>
      <c r="Q49" s="22" t="s">
        <v>23</v>
      </c>
      <c r="R49" s="32"/>
      <c r="S49" s="33"/>
    </row>
    <row r="50" spans="1:19" ht="22.5">
      <c r="A50" s="25" t="s">
        <v>24</v>
      </c>
      <c r="B50" s="26" t="s">
        <v>169</v>
      </c>
      <c r="C50" s="27"/>
      <c r="D50" s="28" t="s">
        <v>106</v>
      </c>
      <c r="E50" s="28"/>
      <c r="F50" s="129" t="s">
        <v>2256</v>
      </c>
      <c r="G50" s="34" t="s">
        <v>2257</v>
      </c>
      <c r="H50" s="37" t="s">
        <v>2258</v>
      </c>
      <c r="I50" s="38" t="s">
        <v>26</v>
      </c>
      <c r="J50" s="38" t="s">
        <v>32</v>
      </c>
      <c r="K50" s="18" t="s">
        <v>19</v>
      </c>
      <c r="L50" s="19" t="s">
        <v>20</v>
      </c>
      <c r="M50" s="19">
        <v>25.38</v>
      </c>
      <c r="N50" s="19">
        <v>0</v>
      </c>
      <c r="O50" s="21">
        <v>25.38</v>
      </c>
      <c r="P50" s="31" t="s">
        <v>22</v>
      </c>
      <c r="Q50" s="22" t="s">
        <v>23</v>
      </c>
      <c r="R50" s="32"/>
      <c r="S50" s="33"/>
    </row>
    <row r="51" spans="1:19" ht="45">
      <c r="A51" s="25" t="s">
        <v>24</v>
      </c>
      <c r="B51" s="26" t="s">
        <v>169</v>
      </c>
      <c r="C51" s="27" t="s">
        <v>26</v>
      </c>
      <c r="D51" s="28" t="s">
        <v>106</v>
      </c>
      <c r="E51" s="28"/>
      <c r="F51" s="129" t="s">
        <v>373</v>
      </c>
      <c r="G51" s="34"/>
      <c r="H51" s="37" t="s">
        <v>374</v>
      </c>
      <c r="I51" s="38" t="s">
        <v>375</v>
      </c>
      <c r="J51" s="38" t="s">
        <v>32</v>
      </c>
      <c r="K51" s="53" t="s">
        <v>19</v>
      </c>
      <c r="L51" s="19" t="s">
        <v>376</v>
      </c>
      <c r="M51" s="19">
        <v>43.29</v>
      </c>
      <c r="N51" s="19">
        <v>5.5</v>
      </c>
      <c r="O51" s="21">
        <v>45.67</v>
      </c>
      <c r="P51" s="31" t="s">
        <v>22</v>
      </c>
      <c r="Q51" s="22" t="s">
        <v>23</v>
      </c>
      <c r="R51" s="32"/>
      <c r="S51" s="33"/>
    </row>
    <row r="52" spans="1:19" ht="33.75">
      <c r="A52" s="25" t="s">
        <v>24</v>
      </c>
      <c r="B52" s="26" t="s">
        <v>169</v>
      </c>
      <c r="C52" s="27" t="s">
        <v>26</v>
      </c>
      <c r="D52" s="28" t="s">
        <v>106</v>
      </c>
      <c r="E52" s="28"/>
      <c r="F52" s="129" t="s">
        <v>2308</v>
      </c>
      <c r="G52" s="34" t="s">
        <v>2309</v>
      </c>
      <c r="H52" s="37" t="s">
        <v>2310</v>
      </c>
      <c r="I52" s="38" t="s">
        <v>2311</v>
      </c>
      <c r="J52" s="38" t="s">
        <v>32</v>
      </c>
      <c r="K52" s="18" t="s">
        <v>19</v>
      </c>
      <c r="L52" s="19" t="s">
        <v>20</v>
      </c>
      <c r="M52" s="19">
        <v>0</v>
      </c>
      <c r="N52" s="19">
        <v>0</v>
      </c>
      <c r="O52" s="21">
        <v>0</v>
      </c>
      <c r="P52" s="41" t="s">
        <v>22</v>
      </c>
      <c r="Q52" s="22" t="s">
        <v>23</v>
      </c>
      <c r="R52" s="32"/>
      <c r="S52" s="33"/>
    </row>
    <row r="53" spans="1:19" ht="39">
      <c r="A53" s="25" t="s">
        <v>24</v>
      </c>
      <c r="B53" s="26" t="s">
        <v>169</v>
      </c>
      <c r="C53" s="46" t="s">
        <v>26</v>
      </c>
      <c r="D53" s="28" t="s">
        <v>106</v>
      </c>
      <c r="E53" s="28"/>
      <c r="F53" s="129" t="s">
        <v>441</v>
      </c>
      <c r="G53" s="34" t="s">
        <v>442</v>
      </c>
      <c r="H53" s="37" t="s">
        <v>443</v>
      </c>
      <c r="I53" s="38" t="s">
        <v>444</v>
      </c>
      <c r="J53" s="38" t="s">
        <v>18</v>
      </c>
      <c r="K53" s="18" t="s">
        <v>19</v>
      </c>
      <c r="L53" s="19" t="s">
        <v>20</v>
      </c>
      <c r="M53" s="19">
        <v>57.66</v>
      </c>
      <c r="N53" s="19">
        <v>2.1</v>
      </c>
      <c r="O53" s="21">
        <v>58.87</v>
      </c>
      <c r="P53" s="31" t="s">
        <v>22</v>
      </c>
      <c r="Q53" s="22" t="s">
        <v>23</v>
      </c>
      <c r="R53" s="32">
        <v>5</v>
      </c>
      <c r="S53" s="33" t="s">
        <v>445</v>
      </c>
    </row>
    <row r="54" spans="1:19" ht="33.75">
      <c r="A54" s="25" t="s">
        <v>24</v>
      </c>
      <c r="B54" s="26" t="s">
        <v>169</v>
      </c>
      <c r="C54" s="27"/>
      <c r="D54" s="28">
        <v>20</v>
      </c>
      <c r="E54" s="28"/>
      <c r="F54" s="129" t="s">
        <v>2375</v>
      </c>
      <c r="G54" s="34" t="s">
        <v>2376</v>
      </c>
      <c r="H54" s="37"/>
      <c r="I54" s="38" t="s">
        <v>2377</v>
      </c>
      <c r="J54" s="38" t="s">
        <v>32</v>
      </c>
      <c r="K54" s="18" t="s">
        <v>19</v>
      </c>
      <c r="L54" s="75" t="s">
        <v>20</v>
      </c>
      <c r="M54" s="40">
        <v>44.73</v>
      </c>
      <c r="N54" s="41">
        <v>2.1</v>
      </c>
      <c r="O54" s="42">
        <v>45.67</v>
      </c>
      <c r="P54" s="31" t="s">
        <v>22</v>
      </c>
      <c r="Q54" s="22" t="s">
        <v>23</v>
      </c>
      <c r="R54" s="32"/>
      <c r="S54" s="33"/>
    </row>
    <row r="55" spans="1:19" ht="22.5">
      <c r="A55" s="25" t="s">
        <v>24</v>
      </c>
      <c r="B55" s="26" t="s">
        <v>169</v>
      </c>
      <c r="C55" s="27"/>
      <c r="D55" s="28" t="s">
        <v>106</v>
      </c>
      <c r="E55" s="28"/>
      <c r="F55" s="129" t="s">
        <v>2378</v>
      </c>
      <c r="G55" s="34" t="s">
        <v>2379</v>
      </c>
      <c r="H55" s="37" t="s">
        <v>2380</v>
      </c>
      <c r="I55" s="38" t="s">
        <v>2381</v>
      </c>
      <c r="J55" s="38" t="s">
        <v>32</v>
      </c>
      <c r="K55" s="18" t="s">
        <v>19</v>
      </c>
      <c r="L55" s="19" t="s">
        <v>20</v>
      </c>
      <c r="M55" s="19">
        <v>30.45</v>
      </c>
      <c r="N55" s="19">
        <v>0</v>
      </c>
      <c r="O55" s="21">
        <v>30.45</v>
      </c>
      <c r="P55" s="31" t="s">
        <v>22</v>
      </c>
      <c r="Q55" s="22" t="s">
        <v>23</v>
      </c>
      <c r="R55" s="32"/>
      <c r="S55" s="33"/>
    </row>
    <row r="56" spans="1:19" ht="22.5">
      <c r="A56" s="25" t="s">
        <v>24</v>
      </c>
      <c r="B56" s="26" t="s">
        <v>169</v>
      </c>
      <c r="C56" s="27"/>
      <c r="D56" s="28" t="s">
        <v>106</v>
      </c>
      <c r="E56" s="28"/>
      <c r="F56" s="129" t="s">
        <v>2382</v>
      </c>
      <c r="G56" s="34" t="s">
        <v>2383</v>
      </c>
      <c r="H56" s="37" t="s">
        <v>2384</v>
      </c>
      <c r="I56" s="38" t="s">
        <v>2385</v>
      </c>
      <c r="J56" s="38" t="s">
        <v>18</v>
      </c>
      <c r="K56" s="18" t="s">
        <v>19</v>
      </c>
      <c r="L56" s="19" t="s">
        <v>41</v>
      </c>
      <c r="M56" s="19">
        <v>86.68</v>
      </c>
      <c r="N56" s="19">
        <v>2.1</v>
      </c>
      <c r="O56" s="21">
        <v>88.5</v>
      </c>
      <c r="P56" s="31" t="s">
        <v>45</v>
      </c>
      <c r="Q56" s="22" t="s">
        <v>42</v>
      </c>
      <c r="R56" s="32">
        <v>2</v>
      </c>
      <c r="S56" s="33" t="s">
        <v>2386</v>
      </c>
    </row>
    <row r="57" spans="1:19" ht="22.5">
      <c r="A57" s="25" t="s">
        <v>24</v>
      </c>
      <c r="B57" s="26" t="s">
        <v>169</v>
      </c>
      <c r="C57" s="46"/>
      <c r="D57" s="28" t="s">
        <v>106</v>
      </c>
      <c r="E57" s="28"/>
      <c r="F57" s="129" t="s">
        <v>2411</v>
      </c>
      <c r="G57" s="34"/>
      <c r="H57" s="37" t="s">
        <v>2412</v>
      </c>
      <c r="I57" s="38" t="s">
        <v>2413</v>
      </c>
      <c r="J57" s="38" t="s">
        <v>32</v>
      </c>
      <c r="K57" s="53" t="s">
        <v>19</v>
      </c>
      <c r="L57" s="19" t="s">
        <v>20</v>
      </c>
      <c r="M57" s="19">
        <v>38.92</v>
      </c>
      <c r="N57" s="19">
        <v>2.1</v>
      </c>
      <c r="O57" s="21">
        <v>39.74</v>
      </c>
      <c r="P57" s="31" t="s">
        <v>22</v>
      </c>
      <c r="Q57" s="22" t="s">
        <v>23</v>
      </c>
      <c r="R57" s="32"/>
      <c r="S57" s="33"/>
    </row>
    <row r="58" spans="1:19" ht="22.5">
      <c r="A58" s="25" t="s">
        <v>24</v>
      </c>
      <c r="B58" s="26" t="s">
        <v>169</v>
      </c>
      <c r="C58" s="46"/>
      <c r="D58" s="28" t="s">
        <v>106</v>
      </c>
      <c r="E58" s="28"/>
      <c r="F58" s="129" t="s">
        <v>2414</v>
      </c>
      <c r="G58" s="34" t="s">
        <v>2415</v>
      </c>
      <c r="H58" s="37" t="s">
        <v>2416</v>
      </c>
      <c r="I58" s="38" t="s">
        <v>760</v>
      </c>
      <c r="J58" s="38" t="s">
        <v>32</v>
      </c>
      <c r="K58" s="18" t="s">
        <v>19</v>
      </c>
      <c r="L58" s="19" t="s">
        <v>20</v>
      </c>
      <c r="M58" s="19">
        <v>47.72</v>
      </c>
      <c r="N58" s="19">
        <v>2.1</v>
      </c>
      <c r="O58" s="21">
        <v>48.72</v>
      </c>
      <c r="P58" s="31" t="s">
        <v>22</v>
      </c>
      <c r="Q58" s="22" t="s">
        <v>23</v>
      </c>
      <c r="R58" s="32"/>
      <c r="S58" s="33"/>
    </row>
    <row r="59" spans="1:19" ht="24">
      <c r="A59" s="25" t="s">
        <v>24</v>
      </c>
      <c r="B59" s="26" t="s">
        <v>169</v>
      </c>
      <c r="C59" s="27" t="s">
        <v>26</v>
      </c>
      <c r="D59" s="28" t="s">
        <v>106</v>
      </c>
      <c r="E59" s="28"/>
      <c r="F59" s="129" t="s">
        <v>419</v>
      </c>
      <c r="G59" s="34" t="s">
        <v>420</v>
      </c>
      <c r="H59" s="37" t="s">
        <v>421</v>
      </c>
      <c r="I59" s="38" t="s">
        <v>109</v>
      </c>
      <c r="J59" s="38" t="s">
        <v>32</v>
      </c>
      <c r="K59" s="18" t="s">
        <v>19</v>
      </c>
      <c r="L59" s="19" t="s">
        <v>20</v>
      </c>
      <c r="M59" s="19">
        <v>98.63</v>
      </c>
      <c r="N59" s="19">
        <v>2.1</v>
      </c>
      <c r="O59" s="21">
        <v>100.7</v>
      </c>
      <c r="P59" s="31" t="s">
        <v>22</v>
      </c>
      <c r="Q59" s="22" t="s">
        <v>23</v>
      </c>
      <c r="R59" s="32"/>
      <c r="S59" s="33"/>
    </row>
    <row r="60" spans="1:19" ht="22.5">
      <c r="A60" s="25" t="s">
        <v>24</v>
      </c>
      <c r="B60" s="26" t="s">
        <v>169</v>
      </c>
      <c r="C60" s="46" t="s">
        <v>26</v>
      </c>
      <c r="D60" s="28" t="s">
        <v>106</v>
      </c>
      <c r="E60" s="28"/>
      <c r="F60" s="129" t="s">
        <v>504</v>
      </c>
      <c r="G60" s="34" t="s">
        <v>505</v>
      </c>
      <c r="H60" s="37" t="s">
        <v>506</v>
      </c>
      <c r="I60" s="38" t="s">
        <v>507</v>
      </c>
      <c r="J60" s="38" t="s">
        <v>32</v>
      </c>
      <c r="K60" s="18" t="s">
        <v>19</v>
      </c>
      <c r="L60" s="19" t="s">
        <v>20</v>
      </c>
      <c r="M60" s="19">
        <v>98.41</v>
      </c>
      <c r="N60" s="19">
        <v>2.1</v>
      </c>
      <c r="O60" s="21">
        <v>100.48</v>
      </c>
      <c r="P60" s="31" t="s">
        <v>22</v>
      </c>
      <c r="Q60" s="22" t="s">
        <v>23</v>
      </c>
      <c r="R60" s="32">
        <v>3</v>
      </c>
      <c r="S60" s="33" t="s">
        <v>508</v>
      </c>
    </row>
    <row r="61" spans="1:19" ht="22.5">
      <c r="A61" s="25" t="s">
        <v>24</v>
      </c>
      <c r="B61" s="26" t="s">
        <v>169</v>
      </c>
      <c r="C61" s="27"/>
      <c r="D61" s="28" t="s">
        <v>106</v>
      </c>
      <c r="E61" s="28"/>
      <c r="F61" s="129" t="s">
        <v>2471</v>
      </c>
      <c r="G61" s="34" t="s">
        <v>2472</v>
      </c>
      <c r="H61" s="37" t="s">
        <v>2473</v>
      </c>
      <c r="I61" s="38" t="s">
        <v>2474</v>
      </c>
      <c r="J61" s="38" t="s">
        <v>32</v>
      </c>
      <c r="K61" s="18" t="s">
        <v>19</v>
      </c>
      <c r="L61" s="19" t="s">
        <v>20</v>
      </c>
      <c r="M61" s="19">
        <v>24.86</v>
      </c>
      <c r="N61" s="19">
        <v>2.1</v>
      </c>
      <c r="O61" s="21">
        <v>25.38</v>
      </c>
      <c r="P61" s="173" t="s">
        <v>22</v>
      </c>
      <c r="Q61" s="22" t="s">
        <v>23</v>
      </c>
      <c r="R61" s="32"/>
      <c r="S61" s="33"/>
    </row>
    <row r="62" spans="1:19" ht="45">
      <c r="A62" s="25" t="s">
        <v>24</v>
      </c>
      <c r="B62" s="26" t="s">
        <v>169</v>
      </c>
      <c r="C62" s="27" t="s">
        <v>26</v>
      </c>
      <c r="D62" s="28" t="s">
        <v>106</v>
      </c>
      <c r="E62" s="28"/>
      <c r="F62" s="129" t="s">
        <v>2500</v>
      </c>
      <c r="G62" s="34" t="s">
        <v>2501</v>
      </c>
      <c r="H62" s="37" t="s">
        <v>2502</v>
      </c>
      <c r="I62" s="38" t="s">
        <v>2503</v>
      </c>
      <c r="J62" s="38" t="s">
        <v>32</v>
      </c>
      <c r="K62" s="18" t="s">
        <v>19</v>
      </c>
      <c r="L62" s="19" t="s">
        <v>20</v>
      </c>
      <c r="M62" s="19">
        <v>54.68</v>
      </c>
      <c r="N62" s="19">
        <v>2.1</v>
      </c>
      <c r="O62" s="21">
        <v>55.83</v>
      </c>
      <c r="P62" s="173" t="s">
        <v>22</v>
      </c>
      <c r="Q62" s="22" t="s">
        <v>23</v>
      </c>
      <c r="R62" s="32"/>
      <c r="S62" s="33"/>
    </row>
    <row r="63" spans="1:19" ht="39">
      <c r="A63" s="25" t="s">
        <v>24</v>
      </c>
      <c r="B63" s="26" t="s">
        <v>169</v>
      </c>
      <c r="C63" s="27"/>
      <c r="D63" s="28" t="s">
        <v>106</v>
      </c>
      <c r="E63" s="28"/>
      <c r="F63" s="129" t="s">
        <v>2556</v>
      </c>
      <c r="G63" s="34" t="s">
        <v>2557</v>
      </c>
      <c r="H63" s="37" t="s">
        <v>2558</v>
      </c>
      <c r="I63" s="38" t="s">
        <v>2559</v>
      </c>
      <c r="J63" s="38" t="s">
        <v>32</v>
      </c>
      <c r="K63" s="18" t="s">
        <v>19</v>
      </c>
      <c r="L63" s="19" t="s">
        <v>20</v>
      </c>
      <c r="M63" s="19">
        <v>48.71</v>
      </c>
      <c r="N63" s="19">
        <v>2.1</v>
      </c>
      <c r="O63" s="21">
        <v>49.73</v>
      </c>
      <c r="P63" s="173" t="s">
        <v>22</v>
      </c>
      <c r="Q63" s="22" t="s">
        <v>23</v>
      </c>
      <c r="R63" s="32">
        <v>6</v>
      </c>
      <c r="S63" s="33" t="s">
        <v>2560</v>
      </c>
    </row>
    <row r="64" spans="1:19" ht="68.25">
      <c r="A64" s="25" t="s">
        <v>24</v>
      </c>
      <c r="B64" s="26" t="s">
        <v>169</v>
      </c>
      <c r="C64" s="27"/>
      <c r="D64" s="28" t="s">
        <v>106</v>
      </c>
      <c r="E64" s="28"/>
      <c r="F64" s="129" t="s">
        <v>2563</v>
      </c>
      <c r="G64" s="34" t="s">
        <v>2564</v>
      </c>
      <c r="H64" s="37" t="s">
        <v>2565</v>
      </c>
      <c r="I64" s="38" t="s">
        <v>2559</v>
      </c>
      <c r="J64" s="38" t="s">
        <v>32</v>
      </c>
      <c r="K64" s="18" t="s">
        <v>19</v>
      </c>
      <c r="L64" s="19" t="s">
        <v>20</v>
      </c>
      <c r="M64" s="19">
        <v>48.71</v>
      </c>
      <c r="N64" s="19">
        <v>2.1</v>
      </c>
      <c r="O64" s="21">
        <v>49.73</v>
      </c>
      <c r="P64" s="173" t="s">
        <v>22</v>
      </c>
      <c r="Q64" s="22" t="s">
        <v>23</v>
      </c>
      <c r="R64" s="32">
        <v>7</v>
      </c>
      <c r="S64" s="33" t="s">
        <v>2566</v>
      </c>
    </row>
    <row r="65" spans="1:19" ht="33.75">
      <c r="A65" s="25" t="s">
        <v>24</v>
      </c>
      <c r="B65" s="26" t="s">
        <v>169</v>
      </c>
      <c r="C65" s="27"/>
      <c r="D65" s="28" t="s">
        <v>106</v>
      </c>
      <c r="E65" s="28"/>
      <c r="F65" s="129" t="s">
        <v>2569</v>
      </c>
      <c r="G65" s="34" t="s">
        <v>2570</v>
      </c>
      <c r="H65" s="37" t="s">
        <v>2571</v>
      </c>
      <c r="I65" s="38" t="s">
        <v>2559</v>
      </c>
      <c r="J65" s="38" t="s">
        <v>32</v>
      </c>
      <c r="K65" s="18" t="s">
        <v>19</v>
      </c>
      <c r="L65" s="19" t="s">
        <v>20</v>
      </c>
      <c r="M65" s="19">
        <v>48.71</v>
      </c>
      <c r="N65" s="19">
        <v>2.1</v>
      </c>
      <c r="O65" s="21">
        <v>49.73</v>
      </c>
      <c r="P65" s="173" t="s">
        <v>22</v>
      </c>
      <c r="Q65" s="22" t="s">
        <v>23</v>
      </c>
      <c r="R65" s="117">
        <v>5</v>
      </c>
      <c r="S65" s="33" t="s">
        <v>2572</v>
      </c>
    </row>
    <row r="66" spans="1:19" ht="22.5">
      <c r="A66" s="25" t="s">
        <v>24</v>
      </c>
      <c r="B66" s="26" t="s">
        <v>169</v>
      </c>
      <c r="C66" s="27" t="s">
        <v>26</v>
      </c>
      <c r="D66" s="28" t="s">
        <v>106</v>
      </c>
      <c r="E66" s="28"/>
      <c r="F66" s="129" t="s">
        <v>2581</v>
      </c>
      <c r="G66" s="34" t="s">
        <v>2582</v>
      </c>
      <c r="H66" s="37" t="s">
        <v>2583</v>
      </c>
      <c r="I66" s="38" t="s">
        <v>34</v>
      </c>
      <c r="J66" s="38" t="s">
        <v>32</v>
      </c>
      <c r="K66" s="18" t="s">
        <v>19</v>
      </c>
      <c r="L66" s="19" t="s">
        <v>20</v>
      </c>
      <c r="M66" s="19">
        <v>61.44</v>
      </c>
      <c r="N66" s="19">
        <v>5.5</v>
      </c>
      <c r="O66" s="21">
        <v>64.819999999999993</v>
      </c>
      <c r="P66" s="31" t="s">
        <v>22</v>
      </c>
      <c r="Q66" s="22" t="s">
        <v>23</v>
      </c>
      <c r="R66" s="117">
        <v>2</v>
      </c>
      <c r="S66" s="33" t="s">
        <v>2584</v>
      </c>
    </row>
    <row r="67" spans="1:19" ht="33.75">
      <c r="A67" s="25" t="s">
        <v>24</v>
      </c>
      <c r="B67" s="26" t="s">
        <v>1383</v>
      </c>
      <c r="C67" s="27"/>
      <c r="D67" s="28">
        <v>20</v>
      </c>
      <c r="E67" s="28"/>
      <c r="F67" s="130" t="s">
        <v>1384</v>
      </c>
      <c r="G67" s="62" t="s">
        <v>1385</v>
      </c>
      <c r="H67" s="31"/>
      <c r="I67" s="34" t="s">
        <v>1386</v>
      </c>
      <c r="J67" s="30" t="s">
        <v>32</v>
      </c>
      <c r="K67" s="47" t="s">
        <v>181</v>
      </c>
      <c r="L67" s="19" t="s">
        <v>905</v>
      </c>
      <c r="M67" s="19">
        <v>52.19</v>
      </c>
      <c r="N67" s="19">
        <v>2.1</v>
      </c>
      <c r="O67" s="21">
        <v>53.29</v>
      </c>
      <c r="P67" s="37" t="s">
        <v>22</v>
      </c>
      <c r="Q67" s="22" t="s">
        <v>23</v>
      </c>
      <c r="R67" s="35"/>
      <c r="S67" s="33"/>
    </row>
    <row r="68" spans="1:19" ht="22.5">
      <c r="A68" s="25" t="s">
        <v>24</v>
      </c>
      <c r="B68" s="26" t="s">
        <v>275</v>
      </c>
      <c r="C68" s="27"/>
      <c r="D68" s="28" t="s">
        <v>276</v>
      </c>
      <c r="E68" s="28"/>
      <c r="F68" s="129" t="s">
        <v>740</v>
      </c>
      <c r="G68" s="29" t="s">
        <v>741</v>
      </c>
      <c r="H68" s="31" t="s">
        <v>742</v>
      </c>
      <c r="I68" s="30" t="s">
        <v>740</v>
      </c>
      <c r="J68" s="30" t="s">
        <v>32</v>
      </c>
      <c r="K68" s="18" t="s">
        <v>19</v>
      </c>
      <c r="L68" s="19" t="s">
        <v>20</v>
      </c>
      <c r="M68" s="19">
        <v>65.61</v>
      </c>
      <c r="N68" s="19">
        <v>0</v>
      </c>
      <c r="O68" s="21">
        <v>65.61</v>
      </c>
      <c r="P68" s="31" t="s">
        <v>22</v>
      </c>
      <c r="Q68" s="22" t="s">
        <v>23</v>
      </c>
      <c r="R68" s="32"/>
      <c r="S68" s="33"/>
    </row>
    <row r="69" spans="1:19" ht="22.5">
      <c r="A69" s="25" t="s">
        <v>24</v>
      </c>
      <c r="B69" s="26" t="s">
        <v>275</v>
      </c>
      <c r="C69" s="27"/>
      <c r="D69" s="28" t="s">
        <v>276</v>
      </c>
      <c r="E69" s="28"/>
      <c r="F69" s="129" t="s">
        <v>743</v>
      </c>
      <c r="G69" s="29" t="s">
        <v>744</v>
      </c>
      <c r="H69" s="31" t="s">
        <v>745</v>
      </c>
      <c r="I69" s="30" t="s">
        <v>746</v>
      </c>
      <c r="J69" s="30" t="s">
        <v>32</v>
      </c>
      <c r="K69" s="18" t="s">
        <v>19</v>
      </c>
      <c r="L69" s="19" t="s">
        <v>20</v>
      </c>
      <c r="M69" s="19">
        <v>122.88</v>
      </c>
      <c r="N69" s="19">
        <v>2.1</v>
      </c>
      <c r="O69" s="21">
        <v>125.46</v>
      </c>
      <c r="P69" s="31" t="s">
        <v>22</v>
      </c>
      <c r="Q69" s="22" t="s">
        <v>23</v>
      </c>
      <c r="R69" s="32"/>
      <c r="S69" s="33"/>
    </row>
    <row r="70" spans="1:19" ht="22.5">
      <c r="A70" s="25" t="s">
        <v>24</v>
      </c>
      <c r="B70" s="26" t="s">
        <v>275</v>
      </c>
      <c r="C70" s="27"/>
      <c r="D70" s="28" t="s">
        <v>276</v>
      </c>
      <c r="E70" s="28"/>
      <c r="F70" s="129" t="s">
        <v>754</v>
      </c>
      <c r="G70" s="29" t="s">
        <v>755</v>
      </c>
      <c r="H70" s="31" t="s">
        <v>756</v>
      </c>
      <c r="I70" s="30" t="s">
        <v>754</v>
      </c>
      <c r="J70" s="30" t="s">
        <v>32</v>
      </c>
      <c r="K70" s="18" t="s">
        <v>19</v>
      </c>
      <c r="L70" s="19" t="s">
        <v>20</v>
      </c>
      <c r="M70" s="19">
        <v>79.27</v>
      </c>
      <c r="N70" s="19">
        <v>5.5</v>
      </c>
      <c r="O70" s="21">
        <v>83.63</v>
      </c>
      <c r="P70" s="31" t="s">
        <v>22</v>
      </c>
      <c r="Q70" s="22" t="s">
        <v>23</v>
      </c>
      <c r="R70" s="32"/>
      <c r="S70" s="33"/>
    </row>
    <row r="71" spans="1:19" ht="22.5">
      <c r="A71" s="25" t="s">
        <v>24</v>
      </c>
      <c r="B71" s="26" t="s">
        <v>275</v>
      </c>
      <c r="C71" s="27" t="s">
        <v>26</v>
      </c>
      <c r="D71" s="28" t="s">
        <v>276</v>
      </c>
      <c r="E71" s="28"/>
      <c r="F71" s="129" t="s">
        <v>757</v>
      </c>
      <c r="G71" s="29" t="s">
        <v>758</v>
      </c>
      <c r="H71" s="31" t="s">
        <v>759</v>
      </c>
      <c r="I71" s="30" t="s">
        <v>760</v>
      </c>
      <c r="J71" s="30" t="s">
        <v>32</v>
      </c>
      <c r="K71" s="18" t="s">
        <v>19</v>
      </c>
      <c r="L71" s="19" t="s">
        <v>20</v>
      </c>
      <c r="M71" s="19">
        <v>44.73</v>
      </c>
      <c r="N71" s="19">
        <v>2.1</v>
      </c>
      <c r="O71" s="21">
        <v>45.67</v>
      </c>
      <c r="P71" s="31" t="s">
        <v>22</v>
      </c>
      <c r="Q71" s="22" t="s">
        <v>23</v>
      </c>
      <c r="R71" s="32"/>
      <c r="S71" s="33"/>
    </row>
    <row r="72" spans="1:19" ht="22.5">
      <c r="A72" s="25" t="s">
        <v>24</v>
      </c>
      <c r="B72" s="26" t="s">
        <v>275</v>
      </c>
      <c r="C72" s="27" t="s">
        <v>26</v>
      </c>
      <c r="D72" s="28" t="s">
        <v>276</v>
      </c>
      <c r="E72" s="28"/>
      <c r="F72" s="129" t="s">
        <v>764</v>
      </c>
      <c r="G72" s="29" t="s">
        <v>765</v>
      </c>
      <c r="H72" s="31" t="s">
        <v>766</v>
      </c>
      <c r="I72" s="30" t="s">
        <v>764</v>
      </c>
      <c r="J72" s="30" t="s">
        <v>18</v>
      </c>
      <c r="K72" s="18" t="s">
        <v>19</v>
      </c>
      <c r="L72" s="19" t="s">
        <v>20</v>
      </c>
      <c r="M72" s="19">
        <v>67.599999999999994</v>
      </c>
      <c r="N72" s="19">
        <v>2.1</v>
      </c>
      <c r="O72" s="21">
        <v>69.02</v>
      </c>
      <c r="P72" s="31" t="s">
        <v>22</v>
      </c>
      <c r="Q72" s="22" t="s">
        <v>23</v>
      </c>
      <c r="R72" s="32"/>
      <c r="S72" s="33"/>
    </row>
    <row r="73" spans="1:19" ht="22.5">
      <c r="A73" s="25" t="s">
        <v>24</v>
      </c>
      <c r="B73" s="26" t="s">
        <v>275</v>
      </c>
      <c r="C73" s="27" t="s">
        <v>26</v>
      </c>
      <c r="D73" s="28" t="s">
        <v>276</v>
      </c>
      <c r="E73" s="28"/>
      <c r="F73" s="129" t="s">
        <v>767</v>
      </c>
      <c r="G73" s="29" t="s">
        <v>768</v>
      </c>
      <c r="H73" s="31" t="s">
        <v>769</v>
      </c>
      <c r="I73" s="30" t="s">
        <v>764</v>
      </c>
      <c r="J73" s="30" t="s">
        <v>32</v>
      </c>
      <c r="K73" s="18" t="s">
        <v>19</v>
      </c>
      <c r="L73" s="67" t="s">
        <v>20</v>
      </c>
      <c r="M73" s="67">
        <v>34.299999999999997</v>
      </c>
      <c r="N73" s="67">
        <v>2.1</v>
      </c>
      <c r="O73" s="68">
        <v>35.020000000000003</v>
      </c>
      <c r="P73" s="31" t="s">
        <v>22</v>
      </c>
      <c r="Q73" s="22" t="s">
        <v>23</v>
      </c>
      <c r="R73" s="32"/>
      <c r="S73" s="33"/>
    </row>
    <row r="74" spans="1:19" ht="30">
      <c r="A74" s="25" t="s">
        <v>24</v>
      </c>
      <c r="B74" s="26" t="s">
        <v>275</v>
      </c>
      <c r="C74" s="27"/>
      <c r="D74" s="28" t="s">
        <v>276</v>
      </c>
      <c r="E74" s="28"/>
      <c r="F74" s="129" t="s">
        <v>770</v>
      </c>
      <c r="G74" s="29" t="s">
        <v>771</v>
      </c>
      <c r="H74" s="31" t="s">
        <v>772</v>
      </c>
      <c r="I74" s="30" t="s">
        <v>773</v>
      </c>
      <c r="J74" s="30" t="s">
        <v>32</v>
      </c>
      <c r="K74" s="18" t="s">
        <v>19</v>
      </c>
      <c r="L74" s="19" t="s">
        <v>774</v>
      </c>
      <c r="M74" s="19">
        <f>2*67.6</f>
        <v>135.19999999999999</v>
      </c>
      <c r="N74" s="19">
        <v>5.5</v>
      </c>
      <c r="O74" s="21">
        <f>2*71.32</f>
        <v>142.63999999999999</v>
      </c>
      <c r="P74" s="31" t="s">
        <v>97</v>
      </c>
      <c r="Q74" s="22" t="s">
        <v>42</v>
      </c>
      <c r="R74" s="32"/>
      <c r="S74" s="33"/>
    </row>
    <row r="75" spans="1:19" ht="22.5">
      <c r="A75" s="25" t="s">
        <v>24</v>
      </c>
      <c r="B75" s="26" t="s">
        <v>275</v>
      </c>
      <c r="C75" s="27"/>
      <c r="D75" s="28" t="s">
        <v>276</v>
      </c>
      <c r="E75" s="28"/>
      <c r="F75" s="129" t="s">
        <v>778</v>
      </c>
      <c r="G75" s="29" t="s">
        <v>779</v>
      </c>
      <c r="H75" s="31" t="s">
        <v>780</v>
      </c>
      <c r="I75" s="30" t="s">
        <v>781</v>
      </c>
      <c r="J75" s="30" t="s">
        <v>32</v>
      </c>
      <c r="K75" s="18" t="s">
        <v>19</v>
      </c>
      <c r="L75" s="19" t="s">
        <v>20</v>
      </c>
      <c r="M75" s="19">
        <v>0</v>
      </c>
      <c r="N75" s="19">
        <v>0</v>
      </c>
      <c r="O75" s="21">
        <v>0</v>
      </c>
      <c r="P75" s="31" t="s">
        <v>22</v>
      </c>
      <c r="Q75" s="22" t="s">
        <v>23</v>
      </c>
      <c r="R75" s="32"/>
      <c r="S75" s="33"/>
    </row>
    <row r="76" spans="1:19" ht="22.5">
      <c r="A76" s="25" t="s">
        <v>24</v>
      </c>
      <c r="B76" s="26" t="s">
        <v>275</v>
      </c>
      <c r="C76" s="27"/>
      <c r="D76" s="28" t="s">
        <v>276</v>
      </c>
      <c r="E76" s="28"/>
      <c r="F76" s="129" t="s">
        <v>814</v>
      </c>
      <c r="G76" s="29" t="s">
        <v>815</v>
      </c>
      <c r="H76" s="31" t="s">
        <v>816</v>
      </c>
      <c r="I76" s="30" t="s">
        <v>817</v>
      </c>
      <c r="J76" s="30" t="s">
        <v>32</v>
      </c>
      <c r="K76" s="18" t="s">
        <v>19</v>
      </c>
      <c r="L76" s="19" t="s">
        <v>20</v>
      </c>
      <c r="M76" s="19">
        <v>91.35</v>
      </c>
      <c r="N76" s="19">
        <v>0</v>
      </c>
      <c r="O76" s="21">
        <v>91.35</v>
      </c>
      <c r="P76" s="31" t="s">
        <v>22</v>
      </c>
      <c r="Q76" s="22" t="s">
        <v>23</v>
      </c>
      <c r="R76" s="32"/>
      <c r="S76" s="33"/>
    </row>
    <row r="77" spans="1:19" ht="21.75" customHeight="1">
      <c r="A77" s="25" t="s">
        <v>24</v>
      </c>
      <c r="B77" s="26" t="s">
        <v>275</v>
      </c>
      <c r="C77" s="27" t="s">
        <v>26</v>
      </c>
      <c r="D77" s="28" t="s">
        <v>276</v>
      </c>
      <c r="E77" s="28"/>
      <c r="F77" s="129" t="s">
        <v>825</v>
      </c>
      <c r="G77" s="29" t="s">
        <v>826</v>
      </c>
      <c r="H77" s="31" t="s">
        <v>827</v>
      </c>
      <c r="I77" s="30" t="s">
        <v>828</v>
      </c>
      <c r="J77" s="30" t="s">
        <v>18</v>
      </c>
      <c r="K77" s="18" t="s">
        <v>19</v>
      </c>
      <c r="L77" s="19" t="s">
        <v>20</v>
      </c>
      <c r="M77" s="19">
        <v>57.66</v>
      </c>
      <c r="N77" s="19">
        <v>2.1</v>
      </c>
      <c r="O77" s="21">
        <v>58.87</v>
      </c>
      <c r="P77" s="31" t="s">
        <v>22</v>
      </c>
      <c r="Q77" s="22" t="s">
        <v>23</v>
      </c>
      <c r="R77" s="32" t="s">
        <v>0</v>
      </c>
      <c r="S77" s="90" t="s">
        <v>0</v>
      </c>
    </row>
    <row r="78" spans="1:19" ht="22.5">
      <c r="A78" s="25" t="s">
        <v>24</v>
      </c>
      <c r="B78" s="26" t="s">
        <v>275</v>
      </c>
      <c r="C78" s="27"/>
      <c r="D78" s="28" t="s">
        <v>276</v>
      </c>
      <c r="E78" s="28"/>
      <c r="F78" s="129" t="s">
        <v>927</v>
      </c>
      <c r="G78" s="29" t="s">
        <v>928</v>
      </c>
      <c r="H78" s="31" t="s">
        <v>929</v>
      </c>
      <c r="I78" s="30" t="s">
        <v>930</v>
      </c>
      <c r="J78" s="30" t="s">
        <v>32</v>
      </c>
      <c r="K78" s="18" t="s">
        <v>19</v>
      </c>
      <c r="L78" s="19" t="s">
        <v>20</v>
      </c>
      <c r="M78" s="19">
        <v>0</v>
      </c>
      <c r="N78" s="19">
        <v>0</v>
      </c>
      <c r="O78" s="21">
        <v>0</v>
      </c>
      <c r="P78" s="31" t="s">
        <v>22</v>
      </c>
      <c r="Q78" s="22" t="s">
        <v>23</v>
      </c>
      <c r="R78" s="32"/>
      <c r="S78" s="33"/>
    </row>
    <row r="79" spans="1:19" ht="24">
      <c r="A79" s="25" t="s">
        <v>24</v>
      </c>
      <c r="B79" s="26" t="s">
        <v>275</v>
      </c>
      <c r="C79" s="27" t="s">
        <v>26</v>
      </c>
      <c r="D79" s="28" t="s">
        <v>276</v>
      </c>
      <c r="E79" s="28"/>
      <c r="F79" s="129" t="s">
        <v>935</v>
      </c>
      <c r="G79" s="29" t="s">
        <v>936</v>
      </c>
      <c r="H79" s="31" t="s">
        <v>937</v>
      </c>
      <c r="I79" s="30" t="s">
        <v>938</v>
      </c>
      <c r="J79" s="30" t="s">
        <v>939</v>
      </c>
      <c r="K79" s="18" t="s">
        <v>19</v>
      </c>
      <c r="L79" s="19" t="s">
        <v>940</v>
      </c>
      <c r="M79" s="19">
        <v>90.07</v>
      </c>
      <c r="N79" s="19">
        <v>5.5</v>
      </c>
      <c r="O79" s="21">
        <v>95.02</v>
      </c>
      <c r="P79" s="31" t="s">
        <v>22</v>
      </c>
      <c r="Q79" s="22" t="s">
        <v>23</v>
      </c>
      <c r="R79" s="32"/>
      <c r="S79" s="33"/>
    </row>
    <row r="80" spans="1:19" ht="22.5">
      <c r="A80" s="25" t="s">
        <v>24</v>
      </c>
      <c r="B80" s="26" t="s">
        <v>275</v>
      </c>
      <c r="C80" s="27" t="s">
        <v>26</v>
      </c>
      <c r="D80" s="28" t="s">
        <v>276</v>
      </c>
      <c r="E80" s="28"/>
      <c r="F80" s="129" t="s">
        <v>966</v>
      </c>
      <c r="G80" s="29" t="s">
        <v>967</v>
      </c>
      <c r="H80" s="31" t="s">
        <v>968</v>
      </c>
      <c r="I80" s="30" t="s">
        <v>969</v>
      </c>
      <c r="J80" s="30" t="s">
        <v>32</v>
      </c>
      <c r="K80" s="18" t="s">
        <v>19</v>
      </c>
      <c r="L80" s="19" t="s">
        <v>20</v>
      </c>
      <c r="M80" s="19">
        <v>86.28</v>
      </c>
      <c r="N80" s="19">
        <v>0</v>
      </c>
      <c r="O80" s="21">
        <v>86.28</v>
      </c>
      <c r="P80" s="31" t="s">
        <v>22</v>
      </c>
      <c r="Q80" s="22" t="s">
        <v>23</v>
      </c>
      <c r="R80" s="32"/>
      <c r="S80" s="33"/>
    </row>
    <row r="81" spans="1:19" ht="22.5">
      <c r="A81" s="25" t="s">
        <v>24</v>
      </c>
      <c r="B81" s="26" t="s">
        <v>275</v>
      </c>
      <c r="C81" s="27" t="s">
        <v>26</v>
      </c>
      <c r="D81" s="28" t="s">
        <v>276</v>
      </c>
      <c r="E81" s="28"/>
      <c r="F81" s="129" t="s">
        <v>982</v>
      </c>
      <c r="G81" s="29" t="s">
        <v>983</v>
      </c>
      <c r="H81" s="31" t="s">
        <v>984</v>
      </c>
      <c r="I81" s="30" t="s">
        <v>985</v>
      </c>
      <c r="J81" s="30" t="s">
        <v>32</v>
      </c>
      <c r="K81" s="18" t="s">
        <v>19</v>
      </c>
      <c r="L81" s="19" t="s">
        <v>41</v>
      </c>
      <c r="M81" s="19">
        <v>399.91</v>
      </c>
      <c r="N81" s="19">
        <v>2.1</v>
      </c>
      <c r="O81" s="21">
        <v>408.31</v>
      </c>
      <c r="P81" s="31" t="s">
        <v>45</v>
      </c>
      <c r="Q81" s="22" t="s">
        <v>42</v>
      </c>
      <c r="R81" s="32"/>
      <c r="S81" s="33"/>
    </row>
    <row r="82" spans="1:19" ht="22.5">
      <c r="A82" s="25" t="s">
        <v>24</v>
      </c>
      <c r="B82" s="26" t="s">
        <v>275</v>
      </c>
      <c r="C82" s="27"/>
      <c r="D82" s="28" t="s">
        <v>276</v>
      </c>
      <c r="E82" s="28"/>
      <c r="F82" s="129" t="s">
        <v>1020</v>
      </c>
      <c r="G82" s="29" t="s">
        <v>1021</v>
      </c>
      <c r="H82" s="31" t="s">
        <v>1022</v>
      </c>
      <c r="I82" s="30" t="s">
        <v>1020</v>
      </c>
      <c r="J82" s="30" t="s">
        <v>32</v>
      </c>
      <c r="K82" s="18" t="s">
        <v>19</v>
      </c>
      <c r="L82" s="19" t="s">
        <v>20</v>
      </c>
      <c r="M82" s="19">
        <v>37.64</v>
      </c>
      <c r="N82" s="19">
        <v>0</v>
      </c>
      <c r="O82" s="21">
        <v>37.64</v>
      </c>
      <c r="P82" s="31" t="s">
        <v>22</v>
      </c>
      <c r="Q82" s="22" t="s">
        <v>23</v>
      </c>
      <c r="R82" s="32"/>
      <c r="S82" s="33"/>
    </row>
    <row r="83" spans="1:19" ht="22.5">
      <c r="A83" s="25" t="s">
        <v>24</v>
      </c>
      <c r="B83" s="26" t="s">
        <v>275</v>
      </c>
      <c r="C83" s="27" t="s">
        <v>26</v>
      </c>
      <c r="D83" s="28" t="s">
        <v>276</v>
      </c>
      <c r="E83" s="28"/>
      <c r="F83" s="129" t="s">
        <v>1056</v>
      </c>
      <c r="G83" s="29" t="s">
        <v>1057</v>
      </c>
      <c r="H83" s="31" t="s">
        <v>1058</v>
      </c>
      <c r="I83" s="30" t="s">
        <v>1059</v>
      </c>
      <c r="J83" s="30" t="s">
        <v>32</v>
      </c>
      <c r="K83" s="18" t="s">
        <v>19</v>
      </c>
      <c r="L83" s="19" t="s">
        <v>20</v>
      </c>
      <c r="M83" s="19">
        <v>87.98</v>
      </c>
      <c r="N83" s="19">
        <v>2.1</v>
      </c>
      <c r="O83" s="21">
        <v>89.83</v>
      </c>
      <c r="P83" s="31" t="s">
        <v>22</v>
      </c>
      <c r="Q83" s="22" t="s">
        <v>23</v>
      </c>
      <c r="R83" s="32"/>
      <c r="S83" s="33"/>
    </row>
    <row r="84" spans="1:19" ht="22.5">
      <c r="A84" s="25" t="s">
        <v>24</v>
      </c>
      <c r="B84" s="26" t="s">
        <v>275</v>
      </c>
      <c r="C84" s="27"/>
      <c r="D84" s="28" t="s">
        <v>276</v>
      </c>
      <c r="E84" s="28"/>
      <c r="F84" s="129" t="s">
        <v>1163</v>
      </c>
      <c r="G84" s="29" t="s">
        <v>1164</v>
      </c>
      <c r="H84" s="31" t="s">
        <v>1165</v>
      </c>
      <c r="I84" s="30" t="s">
        <v>1166</v>
      </c>
      <c r="J84" s="30" t="s">
        <v>18</v>
      </c>
      <c r="K84" s="18" t="s">
        <v>19</v>
      </c>
      <c r="L84" s="19" t="s">
        <v>20</v>
      </c>
      <c r="M84" s="19">
        <v>40.409999999999997</v>
      </c>
      <c r="N84" s="19">
        <v>5.5</v>
      </c>
      <c r="O84" s="21">
        <v>42.63</v>
      </c>
      <c r="P84" s="31" t="s">
        <v>22</v>
      </c>
      <c r="Q84" s="22" t="s">
        <v>23</v>
      </c>
      <c r="R84" s="32"/>
      <c r="S84" s="33"/>
    </row>
    <row r="85" spans="1:19" ht="22.5">
      <c r="A85" s="25" t="s">
        <v>24</v>
      </c>
      <c r="B85" s="26" t="s">
        <v>275</v>
      </c>
      <c r="C85" s="27" t="s">
        <v>26</v>
      </c>
      <c r="D85" s="28" t="s">
        <v>276</v>
      </c>
      <c r="E85" s="28"/>
      <c r="F85" s="129" t="s">
        <v>1253</v>
      </c>
      <c r="G85" s="29" t="s">
        <v>1254</v>
      </c>
      <c r="H85" s="31" t="s">
        <v>1255</v>
      </c>
      <c r="I85" s="30" t="s">
        <v>760</v>
      </c>
      <c r="J85" s="30" t="s">
        <v>32</v>
      </c>
      <c r="K85" s="18" t="s">
        <v>19</v>
      </c>
      <c r="L85" s="19" t="s">
        <v>20</v>
      </c>
      <c r="M85" s="19">
        <v>80.52</v>
      </c>
      <c r="N85" s="19">
        <v>2.1</v>
      </c>
      <c r="O85" s="21">
        <v>82.21</v>
      </c>
      <c r="P85" s="31" t="s">
        <v>22</v>
      </c>
      <c r="Q85" s="22" t="s">
        <v>23</v>
      </c>
      <c r="R85" s="32"/>
      <c r="S85" s="33"/>
    </row>
    <row r="86" spans="1:19" ht="22.5">
      <c r="A86" s="25" t="s">
        <v>24</v>
      </c>
      <c r="B86" s="26" t="s">
        <v>275</v>
      </c>
      <c r="C86" s="27"/>
      <c r="D86" s="28" t="s">
        <v>276</v>
      </c>
      <c r="E86" s="28"/>
      <c r="F86" s="129" t="s">
        <v>1348</v>
      </c>
      <c r="G86" s="29" t="s">
        <v>1349</v>
      </c>
      <c r="H86" s="31" t="s">
        <v>1350</v>
      </c>
      <c r="I86" s="30" t="s">
        <v>1351</v>
      </c>
      <c r="J86" s="30" t="s">
        <v>32</v>
      </c>
      <c r="K86" s="18" t="s">
        <v>19</v>
      </c>
      <c r="L86" s="19" t="s">
        <v>41</v>
      </c>
      <c r="M86" s="19">
        <v>47.27</v>
      </c>
      <c r="N86" s="19">
        <v>5.5</v>
      </c>
      <c r="O86" s="21">
        <v>49.87</v>
      </c>
      <c r="P86" s="31" t="s">
        <v>343</v>
      </c>
      <c r="Q86" s="22" t="s">
        <v>42</v>
      </c>
      <c r="R86" s="32"/>
      <c r="S86" s="33"/>
    </row>
    <row r="87" spans="1:19" ht="22.5">
      <c r="A87" s="25" t="s">
        <v>24</v>
      </c>
      <c r="B87" s="26" t="s">
        <v>275</v>
      </c>
      <c r="C87" s="27"/>
      <c r="D87" s="28" t="s">
        <v>276</v>
      </c>
      <c r="E87" s="28"/>
      <c r="F87" s="131" t="s">
        <v>1352</v>
      </c>
      <c r="G87" s="29" t="s">
        <v>1353</v>
      </c>
      <c r="H87" s="31" t="s">
        <v>1354</v>
      </c>
      <c r="I87" s="30" t="s">
        <v>1355</v>
      </c>
      <c r="J87" s="30" t="s">
        <v>32</v>
      </c>
      <c r="K87" s="18" t="s">
        <v>19</v>
      </c>
      <c r="L87" s="19" t="s">
        <v>20</v>
      </c>
      <c r="M87" s="19">
        <v>111.61</v>
      </c>
      <c r="N87" s="19">
        <v>2.1</v>
      </c>
      <c r="O87" s="21">
        <v>113.95</v>
      </c>
      <c r="P87" s="31" t="s">
        <v>22</v>
      </c>
      <c r="Q87" s="22" t="s">
        <v>23</v>
      </c>
      <c r="R87" s="32"/>
      <c r="S87" s="33"/>
    </row>
    <row r="88" spans="1:19" ht="22.5">
      <c r="A88" s="25" t="s">
        <v>24</v>
      </c>
      <c r="B88" s="26" t="s">
        <v>275</v>
      </c>
      <c r="C88" s="27"/>
      <c r="D88" s="28" t="s">
        <v>276</v>
      </c>
      <c r="E88" s="28"/>
      <c r="F88" s="158" t="s">
        <v>1408</v>
      </c>
      <c r="G88" s="29" t="s">
        <v>1409</v>
      </c>
      <c r="H88" s="31" t="s">
        <v>1410</v>
      </c>
      <c r="I88" s="30" t="s">
        <v>1411</v>
      </c>
      <c r="J88" s="30" t="s">
        <v>32</v>
      </c>
      <c r="K88" s="18" t="s">
        <v>19</v>
      </c>
      <c r="L88" s="19" t="s">
        <v>41</v>
      </c>
      <c r="M88" s="19">
        <v>60.9</v>
      </c>
      <c r="N88" s="19">
        <v>2.1</v>
      </c>
      <c r="O88" s="21">
        <v>62.18</v>
      </c>
      <c r="P88" s="31" t="s">
        <v>97</v>
      </c>
      <c r="Q88" s="22" t="s">
        <v>42</v>
      </c>
      <c r="R88" s="32"/>
      <c r="S88" s="33"/>
    </row>
    <row r="89" spans="1:19" ht="22.5">
      <c r="A89" s="25" t="s">
        <v>24</v>
      </c>
      <c r="B89" s="26" t="s">
        <v>275</v>
      </c>
      <c r="C89" s="27"/>
      <c r="D89" s="28" t="s">
        <v>276</v>
      </c>
      <c r="E89" s="28"/>
      <c r="F89" s="129" t="s">
        <v>1472</v>
      </c>
      <c r="G89" s="29" t="s">
        <v>1473</v>
      </c>
      <c r="H89" s="31" t="s">
        <v>1474</v>
      </c>
      <c r="I89" s="30" t="s">
        <v>828</v>
      </c>
      <c r="J89" s="30" t="s">
        <v>32</v>
      </c>
      <c r="K89" s="18" t="s">
        <v>19</v>
      </c>
      <c r="L89" s="19" t="s">
        <v>20</v>
      </c>
      <c r="M89" s="19">
        <v>26.76</v>
      </c>
      <c r="N89" s="19">
        <v>5.5</v>
      </c>
      <c r="O89" s="21">
        <v>28.23</v>
      </c>
      <c r="P89" s="31" t="s">
        <v>22</v>
      </c>
      <c r="Q89" s="22" t="s">
        <v>23</v>
      </c>
      <c r="R89" s="32"/>
      <c r="S89" s="33"/>
    </row>
    <row r="90" spans="1:19" ht="22.5">
      <c r="A90" s="25" t="s">
        <v>24</v>
      </c>
      <c r="B90" s="26" t="s">
        <v>275</v>
      </c>
      <c r="C90" s="27" t="s">
        <v>26</v>
      </c>
      <c r="D90" s="28" t="s">
        <v>276</v>
      </c>
      <c r="E90" s="28"/>
      <c r="F90" s="159" t="s">
        <v>1498</v>
      </c>
      <c r="G90" s="62" t="s">
        <v>1499</v>
      </c>
      <c r="H90" s="31" t="s">
        <v>1500</v>
      </c>
      <c r="I90" s="30" t="s">
        <v>1501</v>
      </c>
      <c r="J90" s="30" t="s">
        <v>32</v>
      </c>
      <c r="K90" s="18" t="s">
        <v>19</v>
      </c>
      <c r="L90" s="19">
        <v>1921138</v>
      </c>
      <c r="M90" s="19">
        <v>102.07</v>
      </c>
      <c r="N90" s="19">
        <v>5.5</v>
      </c>
      <c r="O90" s="21">
        <v>107.68</v>
      </c>
      <c r="P90" s="37" t="s">
        <v>22</v>
      </c>
      <c r="Q90" s="22" t="s">
        <v>23</v>
      </c>
      <c r="R90" s="32"/>
      <c r="S90" s="33"/>
    </row>
    <row r="91" spans="1:19" ht="22.5">
      <c r="A91" s="25" t="s">
        <v>24</v>
      </c>
      <c r="B91" s="26" t="s">
        <v>275</v>
      </c>
      <c r="C91" s="27" t="s">
        <v>26</v>
      </c>
      <c r="D91" s="28" t="s">
        <v>276</v>
      </c>
      <c r="E91" s="28"/>
      <c r="F91" s="129" t="s">
        <v>1511</v>
      </c>
      <c r="G91" s="29" t="s">
        <v>1512</v>
      </c>
      <c r="H91" s="31" t="s">
        <v>1513</v>
      </c>
      <c r="I91" s="30" t="s">
        <v>1514</v>
      </c>
      <c r="J91" s="30" t="s">
        <v>32</v>
      </c>
      <c r="K91" s="18" t="s">
        <v>19</v>
      </c>
      <c r="L91" s="19" t="s">
        <v>20</v>
      </c>
      <c r="M91" s="19">
        <v>50.75</v>
      </c>
      <c r="N91" s="19">
        <v>0</v>
      </c>
      <c r="O91" s="21">
        <v>50.75</v>
      </c>
      <c r="P91" s="31" t="s">
        <v>22</v>
      </c>
      <c r="Q91" s="22" t="s">
        <v>23</v>
      </c>
      <c r="R91" s="32"/>
      <c r="S91" s="33"/>
    </row>
    <row r="92" spans="1:19" ht="22.5">
      <c r="A92" s="25" t="s">
        <v>24</v>
      </c>
      <c r="B92" s="26" t="s">
        <v>275</v>
      </c>
      <c r="C92" s="27"/>
      <c r="D92" s="28" t="s">
        <v>276</v>
      </c>
      <c r="E92" s="28"/>
      <c r="F92" s="129" t="s">
        <v>1538</v>
      </c>
      <c r="G92" s="29" t="s">
        <v>1539</v>
      </c>
      <c r="H92" s="31" t="s">
        <v>1540</v>
      </c>
      <c r="I92" s="30" t="s">
        <v>1541</v>
      </c>
      <c r="J92" s="30" t="s">
        <v>32</v>
      </c>
      <c r="K92" s="18" t="s">
        <v>19</v>
      </c>
      <c r="L92" s="19" t="s">
        <v>20</v>
      </c>
      <c r="M92" s="19">
        <v>13.07</v>
      </c>
      <c r="N92" s="19">
        <v>20</v>
      </c>
      <c r="O92" s="21">
        <v>15.68</v>
      </c>
      <c r="P92" s="31" t="s">
        <v>22</v>
      </c>
      <c r="Q92" s="22" t="s">
        <v>23</v>
      </c>
      <c r="R92" s="32"/>
      <c r="S92" s="33"/>
    </row>
    <row r="93" spans="1:19" ht="33.75">
      <c r="A93" s="25" t="s">
        <v>24</v>
      </c>
      <c r="B93" s="26" t="s">
        <v>275</v>
      </c>
      <c r="C93" s="27"/>
      <c r="D93" s="28" t="s">
        <v>276</v>
      </c>
      <c r="E93" s="28"/>
      <c r="F93" s="154" t="s">
        <v>1560</v>
      </c>
      <c r="G93" s="62" t="s">
        <v>1561</v>
      </c>
      <c r="H93" s="62" t="s">
        <v>1562</v>
      </c>
      <c r="I93" s="62" t="s">
        <v>1563</v>
      </c>
      <c r="J93" s="30" t="s">
        <v>32</v>
      </c>
      <c r="K93" s="47" t="s">
        <v>181</v>
      </c>
      <c r="L93" s="19" t="s">
        <v>478</v>
      </c>
      <c r="M93" s="19">
        <v>38.770000000000003</v>
      </c>
      <c r="N93" s="19">
        <v>2.1</v>
      </c>
      <c r="O93" s="21">
        <v>39.58</v>
      </c>
      <c r="P93" s="31" t="s">
        <v>22</v>
      </c>
      <c r="Q93" s="96" t="s">
        <v>23</v>
      </c>
      <c r="R93" s="32"/>
      <c r="S93" s="33"/>
    </row>
    <row r="94" spans="1:19" ht="22.5">
      <c r="A94" s="25" t="s">
        <v>24</v>
      </c>
      <c r="B94" s="26" t="s">
        <v>275</v>
      </c>
      <c r="C94" s="27"/>
      <c r="D94" s="28" t="s">
        <v>276</v>
      </c>
      <c r="E94" s="28"/>
      <c r="F94" s="129" t="s">
        <v>1569</v>
      </c>
      <c r="G94" s="29" t="s">
        <v>1570</v>
      </c>
      <c r="H94" s="31" t="s">
        <v>1571</v>
      </c>
      <c r="I94" s="30" t="s">
        <v>1572</v>
      </c>
      <c r="J94" s="30" t="s">
        <v>32</v>
      </c>
      <c r="K94" s="18" t="s">
        <v>19</v>
      </c>
      <c r="L94" s="19" t="s">
        <v>41</v>
      </c>
      <c r="M94" s="19">
        <v>45.02</v>
      </c>
      <c r="N94" s="19">
        <v>5.5</v>
      </c>
      <c r="O94" s="21">
        <v>47.5</v>
      </c>
      <c r="P94" s="31" t="s">
        <v>343</v>
      </c>
      <c r="Q94" s="22" t="s">
        <v>42</v>
      </c>
      <c r="R94" s="32"/>
      <c r="S94" s="33"/>
    </row>
    <row r="95" spans="1:19" ht="22.5">
      <c r="A95" s="25" t="s">
        <v>24</v>
      </c>
      <c r="B95" s="26" t="s">
        <v>275</v>
      </c>
      <c r="C95" s="27"/>
      <c r="D95" s="28" t="s">
        <v>276</v>
      </c>
      <c r="E95" s="28"/>
      <c r="F95" s="129" t="s">
        <v>1589</v>
      </c>
      <c r="G95" s="29" t="s">
        <v>1590</v>
      </c>
      <c r="H95" s="31" t="s">
        <v>1591</v>
      </c>
      <c r="I95" s="30" t="s">
        <v>1592</v>
      </c>
      <c r="J95" s="30" t="s">
        <v>32</v>
      </c>
      <c r="K95" s="18" t="s">
        <v>19</v>
      </c>
      <c r="L95" s="19" t="s">
        <v>20</v>
      </c>
      <c r="M95" s="19">
        <v>84.16</v>
      </c>
      <c r="N95" s="19">
        <v>2.1</v>
      </c>
      <c r="O95" s="21">
        <v>85.93</v>
      </c>
      <c r="P95" s="31" t="s">
        <v>22</v>
      </c>
      <c r="Q95" s="22" t="s">
        <v>23</v>
      </c>
      <c r="R95" s="32"/>
      <c r="S95" s="33"/>
    </row>
    <row r="96" spans="1:19" ht="22.5">
      <c r="A96" s="25" t="s">
        <v>24</v>
      </c>
      <c r="B96" s="26" t="s">
        <v>275</v>
      </c>
      <c r="C96" s="27" t="s">
        <v>26</v>
      </c>
      <c r="D96" s="28" t="s">
        <v>276</v>
      </c>
      <c r="E96" s="28"/>
      <c r="F96" s="129" t="s">
        <v>1627</v>
      </c>
      <c r="G96" s="29" t="s">
        <v>1628</v>
      </c>
      <c r="H96" s="31" t="s">
        <v>1629</v>
      </c>
      <c r="I96" s="30" t="s">
        <v>483</v>
      </c>
      <c r="J96" s="30" t="s">
        <v>32</v>
      </c>
      <c r="K96" s="18" t="s">
        <v>19</v>
      </c>
      <c r="L96" s="19" t="s">
        <v>20</v>
      </c>
      <c r="M96" s="19">
        <v>98.41</v>
      </c>
      <c r="N96" s="19">
        <v>2.1</v>
      </c>
      <c r="O96" s="21">
        <v>100.48</v>
      </c>
      <c r="P96" s="31" t="s">
        <v>22</v>
      </c>
      <c r="Q96" s="22" t="s">
        <v>23</v>
      </c>
      <c r="R96" s="32"/>
      <c r="S96" s="33"/>
    </row>
    <row r="97" spans="1:19" ht="22.5">
      <c r="A97" s="25" t="s">
        <v>24</v>
      </c>
      <c r="B97" s="26" t="s">
        <v>275</v>
      </c>
      <c r="C97" s="27"/>
      <c r="D97" s="28" t="s">
        <v>276</v>
      </c>
      <c r="E97" s="28"/>
      <c r="F97" s="155" t="s">
        <v>1670</v>
      </c>
      <c r="G97" s="29" t="s">
        <v>1671</v>
      </c>
      <c r="H97" s="31" t="s">
        <v>1672</v>
      </c>
      <c r="I97" s="38" t="s">
        <v>1673</v>
      </c>
      <c r="J97" s="30" t="s">
        <v>32</v>
      </c>
      <c r="K97" s="18" t="s">
        <v>19</v>
      </c>
      <c r="L97" s="19" t="s">
        <v>41</v>
      </c>
      <c r="M97" s="19">
        <v>79.17</v>
      </c>
      <c r="N97" s="19">
        <v>2.1</v>
      </c>
      <c r="O97" s="21">
        <v>80.83</v>
      </c>
      <c r="P97" s="31" t="s">
        <v>85</v>
      </c>
      <c r="Q97" s="22" t="s">
        <v>42</v>
      </c>
      <c r="R97" s="32"/>
      <c r="S97" s="33"/>
    </row>
    <row r="98" spans="1:19" ht="22.5">
      <c r="A98" s="25" t="s">
        <v>24</v>
      </c>
      <c r="B98" s="26" t="s">
        <v>275</v>
      </c>
      <c r="C98" s="27"/>
      <c r="D98" s="28" t="s">
        <v>276</v>
      </c>
      <c r="E98" s="28"/>
      <c r="F98" s="129" t="s">
        <v>1692</v>
      </c>
      <c r="G98" s="29" t="s">
        <v>1693</v>
      </c>
      <c r="H98" s="31" t="s">
        <v>1694</v>
      </c>
      <c r="I98" s="30" t="s">
        <v>1695</v>
      </c>
      <c r="J98" s="30" t="s">
        <v>32</v>
      </c>
      <c r="K98" s="18" t="s">
        <v>19</v>
      </c>
      <c r="L98" s="19" t="s">
        <v>41</v>
      </c>
      <c r="M98" s="19">
        <v>90.03</v>
      </c>
      <c r="N98" s="19">
        <v>2.1</v>
      </c>
      <c r="O98" s="21">
        <v>91.92</v>
      </c>
      <c r="P98" s="31" t="s">
        <v>553</v>
      </c>
      <c r="Q98" s="22" t="s">
        <v>42</v>
      </c>
      <c r="R98" s="32"/>
      <c r="S98" s="33"/>
    </row>
    <row r="99" spans="1:19" ht="105">
      <c r="A99" s="25" t="s">
        <v>24</v>
      </c>
      <c r="B99" s="26" t="s">
        <v>275</v>
      </c>
      <c r="C99" s="27"/>
      <c r="D99" s="28" t="s">
        <v>276</v>
      </c>
      <c r="E99" s="28"/>
      <c r="F99" s="129" t="s">
        <v>1696</v>
      </c>
      <c r="G99" s="29" t="s">
        <v>1697</v>
      </c>
      <c r="H99" s="31" t="s">
        <v>1698</v>
      </c>
      <c r="I99" s="30" t="s">
        <v>1699</v>
      </c>
      <c r="J99" s="30" t="s">
        <v>32</v>
      </c>
      <c r="K99" s="18" t="s">
        <v>19</v>
      </c>
      <c r="L99" s="19" t="s">
        <v>2611</v>
      </c>
      <c r="M99" s="19">
        <f>21.49+21.49+21.49+21.49+21.49+21.49</f>
        <v>128.94</v>
      </c>
      <c r="N99" s="19">
        <v>2.1</v>
      </c>
      <c r="O99" s="93">
        <f>21.94+21.94+21.94+21.94+21.94+21.94</f>
        <v>131.64000000000001</v>
      </c>
      <c r="P99" s="31" t="s">
        <v>553</v>
      </c>
      <c r="Q99" s="22" t="s">
        <v>42</v>
      </c>
      <c r="R99" s="32"/>
      <c r="S99" s="33"/>
    </row>
    <row r="100" spans="1:19" ht="22.5">
      <c r="A100" s="25" t="s">
        <v>24</v>
      </c>
      <c r="B100" s="26" t="s">
        <v>275</v>
      </c>
      <c r="C100" s="27"/>
      <c r="D100" s="28" t="s">
        <v>276</v>
      </c>
      <c r="E100" s="28"/>
      <c r="F100" s="129" t="s">
        <v>1704</v>
      </c>
      <c r="G100" s="29" t="s">
        <v>1705</v>
      </c>
      <c r="H100" s="31"/>
      <c r="I100" s="30" t="s">
        <v>1706</v>
      </c>
      <c r="J100" s="30" t="s">
        <v>32</v>
      </c>
      <c r="K100" s="18" t="s">
        <v>19</v>
      </c>
      <c r="L100" s="19" t="s">
        <v>20</v>
      </c>
      <c r="M100" s="19">
        <v>0</v>
      </c>
      <c r="N100" s="19">
        <v>0</v>
      </c>
      <c r="O100" s="21">
        <v>0</v>
      </c>
      <c r="P100" s="31" t="s">
        <v>22</v>
      </c>
      <c r="Q100" s="22" t="s">
        <v>23</v>
      </c>
      <c r="R100" s="32"/>
      <c r="S100" s="33"/>
    </row>
    <row r="101" spans="1:19" ht="22.5">
      <c r="A101" s="25" t="s">
        <v>24</v>
      </c>
      <c r="B101" s="26" t="s">
        <v>275</v>
      </c>
      <c r="C101" s="27" t="s">
        <v>26</v>
      </c>
      <c r="D101" s="28" t="s">
        <v>276</v>
      </c>
      <c r="E101" s="28"/>
      <c r="F101" s="129" t="s">
        <v>480</v>
      </c>
      <c r="G101" s="29" t="s">
        <v>481</v>
      </c>
      <c r="H101" s="31" t="s">
        <v>482</v>
      </c>
      <c r="I101" s="30" t="s">
        <v>483</v>
      </c>
      <c r="J101" s="30" t="s">
        <v>32</v>
      </c>
      <c r="K101" s="18" t="s">
        <v>19</v>
      </c>
      <c r="L101" s="19" t="s">
        <v>20</v>
      </c>
      <c r="M101" s="19">
        <v>65.510000000000005</v>
      </c>
      <c r="N101" s="19">
        <v>2.1</v>
      </c>
      <c r="O101" s="21">
        <v>66.89</v>
      </c>
      <c r="P101" s="31" t="s">
        <v>22</v>
      </c>
      <c r="Q101" s="22" t="s">
        <v>23</v>
      </c>
      <c r="R101" s="32">
        <v>2</v>
      </c>
      <c r="S101" s="43" t="s">
        <v>484</v>
      </c>
    </row>
    <row r="102" spans="1:19" ht="22.5">
      <c r="A102" s="25" t="s">
        <v>24</v>
      </c>
      <c r="B102" s="26" t="s">
        <v>275</v>
      </c>
      <c r="C102" s="27" t="s">
        <v>26</v>
      </c>
      <c r="D102" s="28" t="s">
        <v>276</v>
      </c>
      <c r="E102" s="28"/>
      <c r="F102" s="129" t="s">
        <v>277</v>
      </c>
      <c r="G102" s="29" t="s">
        <v>278</v>
      </c>
      <c r="H102" s="31" t="s">
        <v>279</v>
      </c>
      <c r="I102" s="30" t="s">
        <v>280</v>
      </c>
      <c r="J102" s="30" t="s">
        <v>32</v>
      </c>
      <c r="K102" s="18" t="s">
        <v>19</v>
      </c>
      <c r="L102" s="19" t="s">
        <v>20</v>
      </c>
      <c r="M102" s="19">
        <v>45.68</v>
      </c>
      <c r="N102" s="19">
        <v>0</v>
      </c>
      <c r="O102" s="21">
        <v>45.68</v>
      </c>
      <c r="P102" s="31" t="s">
        <v>22</v>
      </c>
      <c r="Q102" s="22" t="s">
        <v>23</v>
      </c>
      <c r="R102" s="32"/>
      <c r="S102" s="33"/>
    </row>
    <row r="103" spans="1:19" ht="22.5">
      <c r="A103" s="25" t="s">
        <v>24</v>
      </c>
      <c r="B103" s="26" t="s">
        <v>275</v>
      </c>
      <c r="C103" s="27"/>
      <c r="D103" s="28" t="s">
        <v>276</v>
      </c>
      <c r="E103" s="28"/>
      <c r="F103" s="129" t="s">
        <v>1820</v>
      </c>
      <c r="G103" s="29" t="s">
        <v>1821</v>
      </c>
      <c r="H103" s="31" t="s">
        <v>1822</v>
      </c>
      <c r="I103" s="30" t="s">
        <v>1823</v>
      </c>
      <c r="J103" s="30" t="s">
        <v>32</v>
      </c>
      <c r="K103" s="18" t="s">
        <v>19</v>
      </c>
      <c r="L103" s="19" t="s">
        <v>20</v>
      </c>
      <c r="M103" s="19">
        <v>50.75</v>
      </c>
      <c r="N103" s="19">
        <v>0</v>
      </c>
      <c r="O103" s="21">
        <v>50.75</v>
      </c>
      <c r="P103" s="31" t="s">
        <v>22</v>
      </c>
      <c r="Q103" s="22" t="s">
        <v>23</v>
      </c>
      <c r="R103" s="32"/>
      <c r="S103" s="33"/>
    </row>
    <row r="104" spans="1:19" ht="22.5">
      <c r="A104" s="25" t="s">
        <v>24</v>
      </c>
      <c r="B104" s="26" t="s">
        <v>275</v>
      </c>
      <c r="C104" s="27"/>
      <c r="D104" s="28" t="s">
        <v>276</v>
      </c>
      <c r="E104" s="28"/>
      <c r="F104" s="129" t="s">
        <v>288</v>
      </c>
      <c r="G104" s="29" t="s">
        <v>289</v>
      </c>
      <c r="H104" s="31" t="s">
        <v>290</v>
      </c>
      <c r="I104" s="30" t="s">
        <v>291</v>
      </c>
      <c r="J104" s="30" t="s">
        <v>32</v>
      </c>
      <c r="K104" s="18" t="s">
        <v>19</v>
      </c>
      <c r="L104" s="19" t="s">
        <v>20</v>
      </c>
      <c r="M104" s="19">
        <v>49.56</v>
      </c>
      <c r="N104" s="19">
        <v>5.5</v>
      </c>
      <c r="O104" s="21">
        <v>52.29</v>
      </c>
      <c r="P104" s="31" t="s">
        <v>22</v>
      </c>
      <c r="Q104" s="22" t="s">
        <v>23</v>
      </c>
      <c r="R104" s="32"/>
      <c r="S104" s="33"/>
    </row>
    <row r="105" spans="1:19" ht="22.5">
      <c r="A105" s="25" t="s">
        <v>24</v>
      </c>
      <c r="B105" s="26" t="s">
        <v>275</v>
      </c>
      <c r="C105" s="27"/>
      <c r="D105" s="28" t="s">
        <v>276</v>
      </c>
      <c r="E105" s="28"/>
      <c r="F105" s="129" t="s">
        <v>1849</v>
      </c>
      <c r="G105" s="29" t="s">
        <v>1850</v>
      </c>
      <c r="H105" s="31" t="s">
        <v>1851</v>
      </c>
      <c r="I105" s="30" t="s">
        <v>1852</v>
      </c>
      <c r="J105" s="30" t="s">
        <v>32</v>
      </c>
      <c r="K105" s="18" t="s">
        <v>19</v>
      </c>
      <c r="L105" s="19" t="s">
        <v>41</v>
      </c>
      <c r="M105" s="19">
        <v>143.94999999999999</v>
      </c>
      <c r="N105" s="19">
        <v>2.1</v>
      </c>
      <c r="O105" s="21">
        <v>146.97</v>
      </c>
      <c r="P105" s="31" t="s">
        <v>85</v>
      </c>
      <c r="Q105" s="22" t="s">
        <v>42</v>
      </c>
      <c r="R105" s="32"/>
      <c r="S105" s="33"/>
    </row>
    <row r="106" spans="1:19" ht="22.5">
      <c r="A106" s="25" t="s">
        <v>24</v>
      </c>
      <c r="B106" s="26" t="s">
        <v>275</v>
      </c>
      <c r="C106" s="27"/>
      <c r="D106" s="28" t="s">
        <v>276</v>
      </c>
      <c r="E106" s="28"/>
      <c r="F106" s="129" t="s">
        <v>1862</v>
      </c>
      <c r="G106" s="29" t="s">
        <v>1863</v>
      </c>
      <c r="H106" s="31" t="s">
        <v>1864</v>
      </c>
      <c r="I106" s="30" t="s">
        <v>1865</v>
      </c>
      <c r="J106" s="30" t="s">
        <v>32</v>
      </c>
      <c r="K106" s="18" t="s">
        <v>19</v>
      </c>
      <c r="L106" s="19" t="s">
        <v>20</v>
      </c>
      <c r="M106" s="19">
        <v>24.86</v>
      </c>
      <c r="N106" s="19">
        <v>2.1</v>
      </c>
      <c r="O106" s="21">
        <v>25.38</v>
      </c>
      <c r="P106" s="31" t="s">
        <v>22</v>
      </c>
      <c r="Q106" s="22" t="s">
        <v>23</v>
      </c>
      <c r="R106" s="32"/>
      <c r="S106" s="33"/>
    </row>
    <row r="107" spans="1:19" ht="22.5">
      <c r="A107" s="25" t="s">
        <v>24</v>
      </c>
      <c r="B107" s="26" t="s">
        <v>275</v>
      </c>
      <c r="C107" s="27"/>
      <c r="D107" s="28" t="s">
        <v>276</v>
      </c>
      <c r="E107" s="28"/>
      <c r="F107" s="129" t="s">
        <v>1918</v>
      </c>
      <c r="G107" s="29"/>
      <c r="H107" s="31"/>
      <c r="I107" s="30" t="s">
        <v>1919</v>
      </c>
      <c r="J107" s="30" t="s">
        <v>2622</v>
      </c>
      <c r="K107" s="18" t="s">
        <v>19</v>
      </c>
      <c r="L107" s="19" t="s">
        <v>20</v>
      </c>
      <c r="M107" s="19">
        <v>50.17</v>
      </c>
      <c r="N107" s="19">
        <v>2.1</v>
      </c>
      <c r="O107" s="21">
        <v>51.22</v>
      </c>
      <c r="P107" s="31" t="s">
        <v>22</v>
      </c>
      <c r="Q107" s="22" t="s">
        <v>23</v>
      </c>
      <c r="R107" s="32"/>
      <c r="S107" s="33"/>
    </row>
    <row r="108" spans="1:19" ht="33.75">
      <c r="A108" s="25" t="s">
        <v>24</v>
      </c>
      <c r="B108" s="26" t="s">
        <v>275</v>
      </c>
      <c r="C108" s="27"/>
      <c r="D108" s="28" t="s">
        <v>276</v>
      </c>
      <c r="E108" s="28"/>
      <c r="F108" s="160" t="s">
        <v>1923</v>
      </c>
      <c r="G108" s="62" t="s">
        <v>1924</v>
      </c>
      <c r="H108" s="62" t="s">
        <v>1925</v>
      </c>
      <c r="I108" s="30" t="s">
        <v>829</v>
      </c>
      <c r="J108" s="30" t="s">
        <v>90</v>
      </c>
      <c r="K108" s="47" t="s">
        <v>181</v>
      </c>
      <c r="L108" s="19" t="s">
        <v>41</v>
      </c>
      <c r="M108" s="19">
        <v>0</v>
      </c>
      <c r="N108" s="19">
        <v>0</v>
      </c>
      <c r="O108" s="21">
        <v>0</v>
      </c>
      <c r="P108" s="31" t="s">
        <v>609</v>
      </c>
      <c r="Q108" s="22" t="s">
        <v>42</v>
      </c>
      <c r="R108" s="32"/>
      <c r="S108" s="33"/>
    </row>
    <row r="109" spans="1:19" ht="22.5">
      <c r="A109" s="25" t="s">
        <v>24</v>
      </c>
      <c r="B109" s="26" t="s">
        <v>275</v>
      </c>
      <c r="C109" s="27"/>
      <c r="D109" s="28" t="s">
        <v>276</v>
      </c>
      <c r="E109" s="28"/>
      <c r="F109" s="129" t="s">
        <v>311</v>
      </c>
      <c r="G109" s="29"/>
      <c r="H109" s="31"/>
      <c r="I109" s="30" t="s">
        <v>312</v>
      </c>
      <c r="J109" s="30"/>
      <c r="K109" s="53" t="s">
        <v>19</v>
      </c>
      <c r="L109" s="19" t="s">
        <v>313</v>
      </c>
      <c r="M109" s="19">
        <v>74.56</v>
      </c>
      <c r="N109" s="19">
        <v>2.1</v>
      </c>
      <c r="O109" s="21">
        <v>76.13</v>
      </c>
      <c r="P109" s="31" t="s">
        <v>22</v>
      </c>
      <c r="Q109" s="22" t="s">
        <v>23</v>
      </c>
      <c r="R109" s="32"/>
      <c r="S109" s="33"/>
    </row>
    <row r="110" spans="1:19" ht="22.5">
      <c r="A110" s="25" t="s">
        <v>24</v>
      </c>
      <c r="B110" s="26" t="s">
        <v>275</v>
      </c>
      <c r="C110" s="27"/>
      <c r="D110" s="28" t="s">
        <v>276</v>
      </c>
      <c r="E110" s="28"/>
      <c r="F110" s="129" t="s">
        <v>2016</v>
      </c>
      <c r="G110" s="29" t="s">
        <v>2017</v>
      </c>
      <c r="H110" s="31" t="s">
        <v>2018</v>
      </c>
      <c r="I110" s="30" t="s">
        <v>2019</v>
      </c>
      <c r="J110" s="30" t="s">
        <v>32</v>
      </c>
      <c r="K110" s="18" t="s">
        <v>19</v>
      </c>
      <c r="L110" s="19" t="s">
        <v>20</v>
      </c>
      <c r="M110" s="19">
        <v>10.15</v>
      </c>
      <c r="N110" s="19">
        <v>0</v>
      </c>
      <c r="O110" s="21">
        <v>10.15</v>
      </c>
      <c r="P110" s="31" t="s">
        <v>22</v>
      </c>
      <c r="Q110" s="22" t="s">
        <v>23</v>
      </c>
      <c r="R110" s="32"/>
      <c r="S110" s="33"/>
    </row>
    <row r="111" spans="1:19" ht="22.5">
      <c r="A111" s="25" t="s">
        <v>24</v>
      </c>
      <c r="B111" s="26" t="s">
        <v>275</v>
      </c>
      <c r="C111" s="27"/>
      <c r="D111" s="28" t="s">
        <v>276</v>
      </c>
      <c r="E111" s="28"/>
      <c r="F111" s="129" t="s">
        <v>2033</v>
      </c>
      <c r="G111" s="29" t="s">
        <v>2034</v>
      </c>
      <c r="H111" s="31" t="s">
        <v>2035</v>
      </c>
      <c r="I111" s="30" t="s">
        <v>2036</v>
      </c>
      <c r="J111" s="30" t="s">
        <v>32</v>
      </c>
      <c r="K111" s="18" t="s">
        <v>19</v>
      </c>
      <c r="L111" s="19" t="s">
        <v>20</v>
      </c>
      <c r="M111" s="19">
        <v>46.58</v>
      </c>
      <c r="N111" s="19">
        <v>5.5</v>
      </c>
      <c r="O111" s="21">
        <v>49.14</v>
      </c>
      <c r="P111" s="31" t="s">
        <v>22</v>
      </c>
      <c r="Q111" s="22" t="s">
        <v>23</v>
      </c>
      <c r="R111" s="32"/>
      <c r="S111" s="33"/>
    </row>
    <row r="112" spans="1:19" ht="22.5">
      <c r="A112" s="25" t="s">
        <v>24</v>
      </c>
      <c r="B112" s="26" t="s">
        <v>275</v>
      </c>
      <c r="C112" s="27"/>
      <c r="D112" s="28" t="s">
        <v>276</v>
      </c>
      <c r="E112" s="28"/>
      <c r="F112" s="129" t="s">
        <v>2056</v>
      </c>
      <c r="G112" s="29" t="s">
        <v>2057</v>
      </c>
      <c r="H112" s="31" t="s">
        <v>2058</v>
      </c>
      <c r="I112" s="30" t="s">
        <v>2056</v>
      </c>
      <c r="J112" s="30" t="s">
        <v>32</v>
      </c>
      <c r="K112" s="18" t="s">
        <v>19</v>
      </c>
      <c r="L112" s="19" t="s">
        <v>552</v>
      </c>
      <c r="M112" s="19">
        <v>37.340000000000003</v>
      </c>
      <c r="N112" s="19">
        <v>5.5</v>
      </c>
      <c r="O112" s="21">
        <v>39.39</v>
      </c>
      <c r="P112" s="31" t="s">
        <v>110</v>
      </c>
      <c r="Q112" s="22" t="s">
        <v>42</v>
      </c>
      <c r="R112" s="32"/>
      <c r="S112" s="33"/>
    </row>
    <row r="113" spans="1:19" ht="22.5">
      <c r="A113" s="25" t="s">
        <v>24</v>
      </c>
      <c r="B113" s="26" t="s">
        <v>275</v>
      </c>
      <c r="C113" s="27"/>
      <c r="D113" s="28" t="s">
        <v>276</v>
      </c>
      <c r="E113" s="28"/>
      <c r="F113" s="129" t="s">
        <v>2070</v>
      </c>
      <c r="G113" s="29" t="s">
        <v>2071</v>
      </c>
      <c r="H113" s="31" t="s">
        <v>2072</v>
      </c>
      <c r="I113" s="30" t="s">
        <v>2073</v>
      </c>
      <c r="J113" s="30" t="s">
        <v>18</v>
      </c>
      <c r="K113" s="18" t="s">
        <v>19</v>
      </c>
      <c r="L113" s="19" t="s">
        <v>20</v>
      </c>
      <c r="M113" s="19">
        <v>89.19</v>
      </c>
      <c r="N113" s="19">
        <v>5.5</v>
      </c>
      <c r="O113" s="21">
        <v>94.1</v>
      </c>
      <c r="P113" s="31" t="s">
        <v>22</v>
      </c>
      <c r="Q113" s="22" t="s">
        <v>23</v>
      </c>
      <c r="R113" s="32"/>
      <c r="S113" s="33"/>
    </row>
    <row r="114" spans="1:19" ht="24">
      <c r="A114" s="25" t="s">
        <v>24</v>
      </c>
      <c r="B114" s="26" t="s">
        <v>275</v>
      </c>
      <c r="C114" s="27"/>
      <c r="D114" s="28" t="s">
        <v>276</v>
      </c>
      <c r="E114" s="28"/>
      <c r="F114" s="129" t="s">
        <v>2633</v>
      </c>
      <c r="G114" s="29" t="s">
        <v>2169</v>
      </c>
      <c r="H114" s="31" t="s">
        <v>2170</v>
      </c>
      <c r="I114" s="30" t="s">
        <v>2171</v>
      </c>
      <c r="J114" s="30" t="s">
        <v>32</v>
      </c>
      <c r="K114" s="18" t="s">
        <v>19</v>
      </c>
      <c r="L114" s="19" t="s">
        <v>20</v>
      </c>
      <c r="M114" s="19">
        <v>0</v>
      </c>
      <c r="N114" s="19">
        <v>0</v>
      </c>
      <c r="O114" s="21">
        <v>0</v>
      </c>
      <c r="P114" s="31" t="s">
        <v>22</v>
      </c>
      <c r="Q114" s="22" t="s">
        <v>23</v>
      </c>
      <c r="R114" s="32"/>
      <c r="S114" s="33"/>
    </row>
    <row r="115" spans="1:19" ht="22.5">
      <c r="A115" s="25" t="s">
        <v>24</v>
      </c>
      <c r="B115" s="26" t="s">
        <v>275</v>
      </c>
      <c r="C115" s="27" t="s">
        <v>26</v>
      </c>
      <c r="D115" s="28" t="s">
        <v>276</v>
      </c>
      <c r="E115" s="28"/>
      <c r="F115" s="129" t="s">
        <v>2253</v>
      </c>
      <c r="G115" s="29" t="s">
        <v>2254</v>
      </c>
      <c r="H115" s="31" t="s">
        <v>2255</v>
      </c>
      <c r="I115" s="30" t="s">
        <v>435</v>
      </c>
      <c r="J115" s="30" t="s">
        <v>32</v>
      </c>
      <c r="K115" s="18" t="s">
        <v>19</v>
      </c>
      <c r="L115" s="19" t="s">
        <v>20</v>
      </c>
      <c r="M115" s="19">
        <v>97.27</v>
      </c>
      <c r="N115" s="19">
        <v>2.1</v>
      </c>
      <c r="O115" s="21">
        <v>99.31</v>
      </c>
      <c r="P115" s="31" t="s">
        <v>22</v>
      </c>
      <c r="Q115" s="22" t="s">
        <v>23</v>
      </c>
      <c r="R115" s="32"/>
      <c r="S115" s="33"/>
    </row>
    <row r="116" spans="1:19" ht="22.5">
      <c r="A116" s="25" t="s">
        <v>24</v>
      </c>
      <c r="B116" s="26" t="s">
        <v>275</v>
      </c>
      <c r="C116" s="27" t="s">
        <v>26</v>
      </c>
      <c r="D116" s="28" t="s">
        <v>276</v>
      </c>
      <c r="E116" s="28"/>
      <c r="F116" s="129" t="s">
        <v>2289</v>
      </c>
      <c r="G116" s="29" t="s">
        <v>2290</v>
      </c>
      <c r="H116" s="31" t="s">
        <v>2291</v>
      </c>
      <c r="I116" s="30" t="s">
        <v>2292</v>
      </c>
      <c r="J116" s="30" t="s">
        <v>32</v>
      </c>
      <c r="K116" s="18" t="s">
        <v>19</v>
      </c>
      <c r="L116" s="19" t="s">
        <v>20</v>
      </c>
      <c r="M116" s="19">
        <v>0</v>
      </c>
      <c r="N116" s="19">
        <v>0</v>
      </c>
      <c r="O116" s="21">
        <v>0</v>
      </c>
      <c r="P116" s="31" t="s">
        <v>22</v>
      </c>
      <c r="Q116" s="22" t="s">
        <v>23</v>
      </c>
      <c r="R116" s="32"/>
      <c r="S116" s="43"/>
    </row>
    <row r="117" spans="1:19" ht="22.5">
      <c r="A117" s="25" t="s">
        <v>24</v>
      </c>
      <c r="B117" s="26" t="s">
        <v>275</v>
      </c>
      <c r="C117" s="27"/>
      <c r="D117" s="28" t="s">
        <v>276</v>
      </c>
      <c r="E117" s="28"/>
      <c r="F117" s="129" t="s">
        <v>2316</v>
      </c>
      <c r="G117" s="29" t="s">
        <v>2317</v>
      </c>
      <c r="H117" s="31" t="s">
        <v>2318</v>
      </c>
      <c r="I117" s="30" t="s">
        <v>2319</v>
      </c>
      <c r="J117" s="30" t="s">
        <v>32</v>
      </c>
      <c r="K117" s="18" t="s">
        <v>19</v>
      </c>
      <c r="L117" s="19" t="s">
        <v>552</v>
      </c>
      <c r="M117" s="19">
        <v>48.72</v>
      </c>
      <c r="N117" s="19">
        <v>2.1</v>
      </c>
      <c r="O117" s="21">
        <v>49.74</v>
      </c>
      <c r="P117" s="31" t="s">
        <v>609</v>
      </c>
      <c r="Q117" s="22" t="s">
        <v>42</v>
      </c>
      <c r="R117" s="32"/>
      <c r="S117" s="33"/>
    </row>
    <row r="118" spans="1:19" ht="22.5">
      <c r="A118" s="25" t="s">
        <v>24</v>
      </c>
      <c r="B118" s="26" t="s">
        <v>275</v>
      </c>
      <c r="C118" s="27"/>
      <c r="D118" s="28" t="s">
        <v>276</v>
      </c>
      <c r="E118" s="28"/>
      <c r="F118" s="129" t="s">
        <v>2343</v>
      </c>
      <c r="G118" s="29" t="s">
        <v>2344</v>
      </c>
      <c r="H118" s="31" t="s">
        <v>2345</v>
      </c>
      <c r="I118" s="30" t="s">
        <v>2346</v>
      </c>
      <c r="J118" s="30" t="s">
        <v>32</v>
      </c>
      <c r="K118" s="18" t="s">
        <v>19</v>
      </c>
      <c r="L118" s="19" t="s">
        <v>63</v>
      </c>
      <c r="M118" s="19">
        <v>26.98</v>
      </c>
      <c r="N118" s="19">
        <v>5.5</v>
      </c>
      <c r="O118" s="21">
        <v>28.46</v>
      </c>
      <c r="P118" s="31" t="s">
        <v>22</v>
      </c>
      <c r="Q118" s="22" t="s">
        <v>23</v>
      </c>
      <c r="R118" s="32"/>
      <c r="S118" s="33"/>
    </row>
    <row r="119" spans="1:19" ht="33.75">
      <c r="A119" s="25" t="s">
        <v>24</v>
      </c>
      <c r="B119" s="26" t="s">
        <v>275</v>
      </c>
      <c r="C119" s="27"/>
      <c r="D119" s="28" t="s">
        <v>276</v>
      </c>
      <c r="E119" s="28"/>
      <c r="F119" s="129" t="s">
        <v>408</v>
      </c>
      <c r="G119" s="29" t="s">
        <v>409</v>
      </c>
      <c r="H119" s="37" t="s">
        <v>410</v>
      </c>
      <c r="I119" s="38" t="s">
        <v>411</v>
      </c>
      <c r="J119" s="30"/>
      <c r="K119" s="18" t="s">
        <v>19</v>
      </c>
      <c r="L119" s="19" t="s">
        <v>20</v>
      </c>
      <c r="M119" s="19">
        <v>34.630000000000003</v>
      </c>
      <c r="N119" s="19">
        <v>5.5</v>
      </c>
      <c r="O119" s="21">
        <v>36.53</v>
      </c>
      <c r="P119" s="31" t="s">
        <v>22</v>
      </c>
      <c r="Q119" s="22" t="s">
        <v>23</v>
      </c>
      <c r="R119" s="32"/>
      <c r="S119" s="33"/>
    </row>
    <row r="120" spans="1:19" ht="22.5">
      <c r="A120" s="25" t="s">
        <v>24</v>
      </c>
      <c r="B120" s="26" t="s">
        <v>275</v>
      </c>
      <c r="C120" s="27"/>
      <c r="D120" s="28" t="s">
        <v>276</v>
      </c>
      <c r="E120" s="28"/>
      <c r="F120" s="129" t="s">
        <v>2369</v>
      </c>
      <c r="G120" s="29" t="s">
        <v>2370</v>
      </c>
      <c r="H120" s="31" t="s">
        <v>2371</v>
      </c>
      <c r="I120" s="30" t="s">
        <v>973</v>
      </c>
      <c r="J120" s="30" t="s">
        <v>18</v>
      </c>
      <c r="K120" s="18" t="s">
        <v>19</v>
      </c>
      <c r="L120" s="19" t="s">
        <v>41</v>
      </c>
      <c r="M120" s="19">
        <v>329.39</v>
      </c>
      <c r="N120" s="19">
        <v>5.5</v>
      </c>
      <c r="O120" s="21">
        <v>347.51</v>
      </c>
      <c r="P120" s="31" t="s">
        <v>45</v>
      </c>
      <c r="Q120" s="22" t="s">
        <v>42</v>
      </c>
      <c r="R120" s="32"/>
      <c r="S120" s="33"/>
    </row>
    <row r="121" spans="1:19" ht="33.75">
      <c r="A121" s="25" t="s">
        <v>24</v>
      </c>
      <c r="B121" s="26" t="s">
        <v>275</v>
      </c>
      <c r="C121" s="27"/>
      <c r="D121" s="28" t="s">
        <v>276</v>
      </c>
      <c r="E121" s="28"/>
      <c r="F121" s="154" t="s">
        <v>2497</v>
      </c>
      <c r="G121" s="29"/>
      <c r="H121" s="62" t="s">
        <v>2498</v>
      </c>
      <c r="I121" s="62" t="s">
        <v>2499</v>
      </c>
      <c r="J121" s="62" t="s">
        <v>32</v>
      </c>
      <c r="K121" s="47" t="s">
        <v>181</v>
      </c>
      <c r="L121" s="19" t="s">
        <v>478</v>
      </c>
      <c r="M121" s="19">
        <v>27.9</v>
      </c>
      <c r="N121" s="19">
        <v>2.1</v>
      </c>
      <c r="O121" s="21">
        <v>28.49</v>
      </c>
      <c r="P121" s="31" t="s">
        <v>22</v>
      </c>
      <c r="Q121" s="22" t="s">
        <v>23</v>
      </c>
      <c r="R121" s="32"/>
      <c r="S121" s="33"/>
    </row>
    <row r="122" spans="1:19" ht="22.5">
      <c r="A122" s="25" t="s">
        <v>24</v>
      </c>
      <c r="B122" s="26" t="s">
        <v>275</v>
      </c>
      <c r="C122" s="27"/>
      <c r="D122" s="28" t="s">
        <v>276</v>
      </c>
      <c r="E122" s="28"/>
      <c r="F122" s="129" t="s">
        <v>2596</v>
      </c>
      <c r="G122" s="66" t="s">
        <v>2597</v>
      </c>
      <c r="H122" s="31" t="s">
        <v>2598</v>
      </c>
      <c r="I122" s="30" t="s">
        <v>2599</v>
      </c>
      <c r="J122" s="30" t="s">
        <v>32</v>
      </c>
      <c r="K122" s="18" t="s">
        <v>19</v>
      </c>
      <c r="L122" s="19" t="s">
        <v>20</v>
      </c>
      <c r="M122" s="19">
        <v>26.14</v>
      </c>
      <c r="N122" s="19">
        <v>0</v>
      </c>
      <c r="O122" s="21">
        <v>26.14</v>
      </c>
      <c r="P122" s="31" t="s">
        <v>22</v>
      </c>
      <c r="Q122" s="22" t="s">
        <v>23</v>
      </c>
      <c r="R122" s="32"/>
      <c r="S122" s="33"/>
    </row>
    <row r="123" spans="1:19" ht="22.5">
      <c r="A123" s="25" t="s">
        <v>24</v>
      </c>
      <c r="B123" s="26" t="s">
        <v>53</v>
      </c>
      <c r="C123" s="27" t="s">
        <v>26</v>
      </c>
      <c r="D123" s="28" t="s">
        <v>54</v>
      </c>
      <c r="E123" s="69"/>
      <c r="F123" s="153" t="s">
        <v>55</v>
      </c>
      <c r="G123" s="52" t="s">
        <v>56</v>
      </c>
      <c r="H123" s="70" t="s">
        <v>57</v>
      </c>
      <c r="I123" s="72" t="s">
        <v>58</v>
      </c>
      <c r="J123" s="30" t="s">
        <v>32</v>
      </c>
      <c r="K123" s="18" t="s">
        <v>19</v>
      </c>
      <c r="L123" s="19" t="s">
        <v>20</v>
      </c>
      <c r="M123" s="19">
        <v>44.73</v>
      </c>
      <c r="N123" s="19">
        <v>2.1</v>
      </c>
      <c r="O123" s="21">
        <v>45.67</v>
      </c>
      <c r="P123" s="31" t="s">
        <v>22</v>
      </c>
      <c r="Q123" s="22" t="s">
        <v>23</v>
      </c>
      <c r="R123" s="32">
        <v>2</v>
      </c>
      <c r="S123" s="33" t="s">
        <v>59</v>
      </c>
    </row>
    <row r="124" spans="1:19" ht="22.5">
      <c r="A124" s="25" t="s">
        <v>24</v>
      </c>
      <c r="B124" s="26" t="s">
        <v>53</v>
      </c>
      <c r="C124" s="27"/>
      <c r="D124" s="28" t="s">
        <v>54</v>
      </c>
      <c r="E124" s="28"/>
      <c r="F124" s="129" t="s">
        <v>77</v>
      </c>
      <c r="G124" s="29" t="s">
        <v>78</v>
      </c>
      <c r="H124" s="31" t="s">
        <v>79</v>
      </c>
      <c r="I124" s="30" t="s">
        <v>80</v>
      </c>
      <c r="J124" s="30" t="s">
        <v>32</v>
      </c>
      <c r="K124" s="18" t="s">
        <v>19</v>
      </c>
      <c r="L124" s="19" t="s">
        <v>20</v>
      </c>
      <c r="M124" s="19">
        <v>81.2</v>
      </c>
      <c r="N124" s="19">
        <v>0</v>
      </c>
      <c r="O124" s="21">
        <v>81.2</v>
      </c>
      <c r="P124" s="31" t="s">
        <v>22</v>
      </c>
      <c r="Q124" s="22" t="s">
        <v>23</v>
      </c>
      <c r="R124" s="32">
        <v>2</v>
      </c>
      <c r="S124" s="33" t="s">
        <v>59</v>
      </c>
    </row>
    <row r="125" spans="1:19" ht="22.5">
      <c r="A125" s="25" t="s">
        <v>24</v>
      </c>
      <c r="B125" s="26" t="s">
        <v>53</v>
      </c>
      <c r="C125" s="27"/>
      <c r="D125" s="28" t="s">
        <v>54</v>
      </c>
      <c r="E125" s="28"/>
      <c r="F125" s="129" t="s">
        <v>1075</v>
      </c>
      <c r="G125" s="29" t="s">
        <v>1076</v>
      </c>
      <c r="H125" s="31" t="s">
        <v>1077</v>
      </c>
      <c r="I125" s="30" t="s">
        <v>1078</v>
      </c>
      <c r="J125" s="30" t="s">
        <v>32</v>
      </c>
      <c r="K125" s="18" t="s">
        <v>19</v>
      </c>
      <c r="L125" s="19" t="s">
        <v>20</v>
      </c>
      <c r="M125" s="19">
        <v>76.790000000000006</v>
      </c>
      <c r="N125" s="19">
        <v>2.1</v>
      </c>
      <c r="O125" s="21">
        <v>78.400000000000006</v>
      </c>
      <c r="P125" s="31" t="s">
        <v>22</v>
      </c>
      <c r="Q125" s="22" t="s">
        <v>23</v>
      </c>
      <c r="R125" s="32">
        <v>3</v>
      </c>
      <c r="S125" s="33" t="s">
        <v>1079</v>
      </c>
    </row>
    <row r="126" spans="1:19" ht="22.5">
      <c r="A126" s="25" t="s">
        <v>24</v>
      </c>
      <c r="B126" s="26" t="s">
        <v>53</v>
      </c>
      <c r="C126" s="27"/>
      <c r="D126" s="28" t="s">
        <v>54</v>
      </c>
      <c r="E126" s="28"/>
      <c r="F126" s="129" t="s">
        <v>1123</v>
      </c>
      <c r="G126" s="29" t="s">
        <v>1124</v>
      </c>
      <c r="H126" s="31" t="s">
        <v>1125</v>
      </c>
      <c r="I126" s="30" t="s">
        <v>534</v>
      </c>
      <c r="J126" s="30" t="s">
        <v>32</v>
      </c>
      <c r="K126" s="18" t="s">
        <v>19</v>
      </c>
      <c r="L126" s="19" t="s">
        <v>20</v>
      </c>
      <c r="M126" s="19">
        <v>49.6</v>
      </c>
      <c r="N126" s="19">
        <v>2.1</v>
      </c>
      <c r="O126" s="21">
        <v>50.64</v>
      </c>
      <c r="P126" s="31" t="s">
        <v>22</v>
      </c>
      <c r="Q126" s="22" t="s">
        <v>23</v>
      </c>
      <c r="R126" s="32"/>
      <c r="S126" s="43"/>
    </row>
    <row r="127" spans="1:19" ht="22.5">
      <c r="A127" s="25" t="s">
        <v>24</v>
      </c>
      <c r="B127" s="26" t="s">
        <v>53</v>
      </c>
      <c r="C127" s="27"/>
      <c r="D127" s="28" t="s">
        <v>54</v>
      </c>
      <c r="E127" s="28"/>
      <c r="F127" s="129" t="s">
        <v>1126</v>
      </c>
      <c r="G127" s="29" t="s">
        <v>1127</v>
      </c>
      <c r="H127" s="31" t="s">
        <v>1128</v>
      </c>
      <c r="I127" s="30" t="s">
        <v>534</v>
      </c>
      <c r="J127" s="30" t="s">
        <v>32</v>
      </c>
      <c r="K127" s="18" t="s">
        <v>19</v>
      </c>
      <c r="L127" s="19" t="s">
        <v>20</v>
      </c>
      <c r="M127" s="19">
        <v>51.1</v>
      </c>
      <c r="N127" s="19">
        <v>2.1</v>
      </c>
      <c r="O127" s="21">
        <v>52.17</v>
      </c>
      <c r="P127" s="31" t="s">
        <v>22</v>
      </c>
      <c r="Q127" s="22" t="s">
        <v>23</v>
      </c>
      <c r="R127" s="32">
        <v>2</v>
      </c>
      <c r="S127" s="33" t="s">
        <v>1129</v>
      </c>
    </row>
    <row r="128" spans="1:19" ht="22.5">
      <c r="A128" s="25" t="s">
        <v>24</v>
      </c>
      <c r="B128" s="26" t="s">
        <v>53</v>
      </c>
      <c r="C128" s="27"/>
      <c r="D128" s="28" t="s">
        <v>54</v>
      </c>
      <c r="E128" s="28"/>
      <c r="F128" s="129" t="s">
        <v>1130</v>
      </c>
      <c r="G128" s="29" t="s">
        <v>1131</v>
      </c>
      <c r="H128" s="31" t="s">
        <v>1132</v>
      </c>
      <c r="I128" s="30" t="s">
        <v>534</v>
      </c>
      <c r="J128" s="30" t="s">
        <v>32</v>
      </c>
      <c r="K128" s="18" t="s">
        <v>19</v>
      </c>
      <c r="L128" s="19" t="s">
        <v>20</v>
      </c>
      <c r="M128" s="19">
        <v>51.1</v>
      </c>
      <c r="N128" s="19">
        <v>2.1</v>
      </c>
      <c r="O128" s="21">
        <v>52.17</v>
      </c>
      <c r="P128" s="31" t="s">
        <v>22</v>
      </c>
      <c r="Q128" s="22" t="s">
        <v>23</v>
      </c>
      <c r="R128" s="32">
        <v>2</v>
      </c>
      <c r="S128" s="33" t="s">
        <v>1129</v>
      </c>
    </row>
    <row r="129" spans="1:19" ht="22.5">
      <c r="A129" s="25" t="s">
        <v>24</v>
      </c>
      <c r="B129" s="26" t="s">
        <v>53</v>
      </c>
      <c r="C129" s="27"/>
      <c r="D129" s="28" t="s">
        <v>54</v>
      </c>
      <c r="E129" s="28"/>
      <c r="F129" s="129" t="s">
        <v>1146</v>
      </c>
      <c r="G129" s="29" t="s">
        <v>1147</v>
      </c>
      <c r="H129" s="31" t="s">
        <v>1148</v>
      </c>
      <c r="I129" s="30" t="s">
        <v>760</v>
      </c>
      <c r="J129" s="30" t="s">
        <v>32</v>
      </c>
      <c r="K129" s="18" t="s">
        <v>19</v>
      </c>
      <c r="L129" s="19" t="s">
        <v>20</v>
      </c>
      <c r="M129" s="19">
        <v>55.67</v>
      </c>
      <c r="N129" s="19">
        <v>2.1</v>
      </c>
      <c r="O129" s="21">
        <v>56.84</v>
      </c>
      <c r="P129" s="31" t="s">
        <v>22</v>
      </c>
      <c r="Q129" s="22" t="s">
        <v>23</v>
      </c>
      <c r="R129" s="32"/>
      <c r="S129" s="33"/>
    </row>
    <row r="130" spans="1:19" ht="48.75">
      <c r="A130" s="25" t="s">
        <v>24</v>
      </c>
      <c r="B130" s="26" t="s">
        <v>53</v>
      </c>
      <c r="C130" s="46" t="s">
        <v>26</v>
      </c>
      <c r="D130" s="28" t="s">
        <v>54</v>
      </c>
      <c r="E130" s="28"/>
      <c r="F130" s="129" t="s">
        <v>451</v>
      </c>
      <c r="G130" s="29" t="s">
        <v>456</v>
      </c>
      <c r="H130" s="31" t="s">
        <v>455</v>
      </c>
      <c r="I130" s="30" t="s">
        <v>453</v>
      </c>
      <c r="J130" s="30" t="s">
        <v>18</v>
      </c>
      <c r="K130" s="18" t="s">
        <v>19</v>
      </c>
      <c r="L130" s="19" t="s">
        <v>20</v>
      </c>
      <c r="M130" s="19">
        <v>148.13</v>
      </c>
      <c r="N130" s="19">
        <v>2.1</v>
      </c>
      <c r="O130" s="21">
        <v>151.24</v>
      </c>
      <c r="P130" s="31" t="s">
        <v>22</v>
      </c>
      <c r="Q130" s="22" t="s">
        <v>23</v>
      </c>
      <c r="R130" s="35">
        <v>7</v>
      </c>
      <c r="S130" s="33" t="s">
        <v>454</v>
      </c>
    </row>
    <row r="131" spans="1:19" ht="22.5">
      <c r="A131" s="25" t="s">
        <v>24</v>
      </c>
      <c r="B131" s="26" t="s">
        <v>53</v>
      </c>
      <c r="C131" s="27"/>
      <c r="D131" s="28" t="s">
        <v>54</v>
      </c>
      <c r="E131" s="28"/>
      <c r="F131" s="129" t="s">
        <v>1171</v>
      </c>
      <c r="G131" s="29" t="s">
        <v>1172</v>
      </c>
      <c r="H131" s="31" t="s">
        <v>1173</v>
      </c>
      <c r="I131" s="30" t="s">
        <v>1174</v>
      </c>
      <c r="J131" s="30" t="s">
        <v>32</v>
      </c>
      <c r="K131" s="18" t="s">
        <v>19</v>
      </c>
      <c r="L131" s="19" t="s">
        <v>20</v>
      </c>
      <c r="M131" s="19">
        <v>58.66</v>
      </c>
      <c r="N131" s="19">
        <v>2.1</v>
      </c>
      <c r="O131" s="21">
        <v>59.89</v>
      </c>
      <c r="P131" s="31" t="s">
        <v>22</v>
      </c>
      <c r="Q131" s="22" t="s">
        <v>23</v>
      </c>
      <c r="R131" s="32">
        <v>2</v>
      </c>
      <c r="S131" s="33" t="s">
        <v>1129</v>
      </c>
    </row>
    <row r="132" spans="1:19" ht="67.5">
      <c r="A132" s="25" t="s">
        <v>24</v>
      </c>
      <c r="B132" s="26" t="s">
        <v>53</v>
      </c>
      <c r="C132" s="46"/>
      <c r="D132" s="28" t="s">
        <v>54</v>
      </c>
      <c r="E132" s="28"/>
      <c r="F132" s="129" t="s">
        <v>1191</v>
      </c>
      <c r="G132" s="29" t="s">
        <v>1192</v>
      </c>
      <c r="H132" s="31" t="s">
        <v>1193</v>
      </c>
      <c r="I132" s="30" t="s">
        <v>1194</v>
      </c>
      <c r="J132" s="30" t="s">
        <v>18</v>
      </c>
      <c r="K132" s="18" t="s">
        <v>19</v>
      </c>
      <c r="L132" s="19" t="s">
        <v>20</v>
      </c>
      <c r="M132" s="19">
        <v>414.22</v>
      </c>
      <c r="N132" s="19">
        <v>2.1</v>
      </c>
      <c r="O132" s="21">
        <v>422.92</v>
      </c>
      <c r="P132" s="31" t="s">
        <v>22</v>
      </c>
      <c r="Q132" s="22" t="s">
        <v>23</v>
      </c>
      <c r="R132" s="35">
        <v>7</v>
      </c>
      <c r="S132" s="45" t="s">
        <v>1195</v>
      </c>
    </row>
    <row r="133" spans="1:19" ht="24">
      <c r="A133" s="25" t="s">
        <v>24</v>
      </c>
      <c r="B133" s="26" t="s">
        <v>53</v>
      </c>
      <c r="C133" s="27"/>
      <c r="D133" s="28" t="s">
        <v>54</v>
      </c>
      <c r="E133" s="28"/>
      <c r="F133" s="158" t="s">
        <v>1226</v>
      </c>
      <c r="G133" s="29" t="s">
        <v>1227</v>
      </c>
      <c r="H133" s="31" t="s">
        <v>1228</v>
      </c>
      <c r="I133" s="30" t="s">
        <v>1185</v>
      </c>
      <c r="J133" s="30" t="s">
        <v>32</v>
      </c>
      <c r="K133" s="18" t="s">
        <v>19</v>
      </c>
      <c r="L133" s="19" t="s">
        <v>41</v>
      </c>
      <c r="M133" s="19">
        <v>169.93</v>
      </c>
      <c r="N133" s="19">
        <v>2.1</v>
      </c>
      <c r="O133" s="21">
        <v>173.5</v>
      </c>
      <c r="P133" s="31" t="s">
        <v>553</v>
      </c>
      <c r="Q133" s="22" t="s">
        <v>42</v>
      </c>
      <c r="R133" s="32"/>
      <c r="S133" s="33"/>
    </row>
    <row r="134" spans="1:19" ht="29.25">
      <c r="A134" s="25" t="s">
        <v>24</v>
      </c>
      <c r="B134" s="26" t="s">
        <v>53</v>
      </c>
      <c r="C134" s="27" t="s">
        <v>26</v>
      </c>
      <c r="D134" s="28" t="s">
        <v>54</v>
      </c>
      <c r="E134" s="28"/>
      <c r="F134" s="129" t="s">
        <v>1248</v>
      </c>
      <c r="G134" s="29" t="s">
        <v>1249</v>
      </c>
      <c r="H134" s="31" t="s">
        <v>1246</v>
      </c>
      <c r="I134" s="30" t="s">
        <v>217</v>
      </c>
      <c r="J134" s="30" t="s">
        <v>32</v>
      </c>
      <c r="K134" s="18" t="s">
        <v>19</v>
      </c>
      <c r="L134" s="19" t="s">
        <v>20</v>
      </c>
      <c r="M134" s="19">
        <v>46.58</v>
      </c>
      <c r="N134" s="19">
        <v>5.5</v>
      </c>
      <c r="O134" s="21">
        <v>49.14</v>
      </c>
      <c r="P134" s="31" t="s">
        <v>22</v>
      </c>
      <c r="Q134" s="22" t="s">
        <v>23</v>
      </c>
      <c r="R134" s="32">
        <v>3</v>
      </c>
      <c r="S134" s="33" t="s">
        <v>1247</v>
      </c>
    </row>
    <row r="135" spans="1:19" ht="24">
      <c r="A135" s="25" t="s">
        <v>24</v>
      </c>
      <c r="B135" s="26" t="s">
        <v>53</v>
      </c>
      <c r="C135" s="27"/>
      <c r="D135" s="28" t="s">
        <v>54</v>
      </c>
      <c r="E135" s="28"/>
      <c r="F135" s="129" t="s">
        <v>1277</v>
      </c>
      <c r="G135" s="29" t="s">
        <v>1278</v>
      </c>
      <c r="H135" s="31" t="s">
        <v>1279</v>
      </c>
      <c r="I135" s="30" t="s">
        <v>1280</v>
      </c>
      <c r="J135" s="30" t="s">
        <v>32</v>
      </c>
      <c r="K135" s="18" t="s">
        <v>19</v>
      </c>
      <c r="L135" s="19" t="s">
        <v>20</v>
      </c>
      <c r="M135" s="19">
        <v>16.73</v>
      </c>
      <c r="N135" s="19">
        <v>0</v>
      </c>
      <c r="O135" s="21">
        <v>16.73</v>
      </c>
      <c r="P135" s="31" t="s">
        <v>22</v>
      </c>
      <c r="Q135" s="22" t="s">
        <v>23</v>
      </c>
      <c r="R135" s="32">
        <v>2</v>
      </c>
      <c r="S135" s="33" t="s">
        <v>1281</v>
      </c>
    </row>
    <row r="136" spans="1:19" ht="29.25">
      <c r="A136" s="25" t="s">
        <v>24</v>
      </c>
      <c r="B136" s="26" t="s">
        <v>53</v>
      </c>
      <c r="C136" s="27"/>
      <c r="D136" s="28" t="s">
        <v>54</v>
      </c>
      <c r="E136" s="28"/>
      <c r="F136" s="129" t="s">
        <v>1286</v>
      </c>
      <c r="G136" s="29" t="s">
        <v>1287</v>
      </c>
      <c r="H136" s="31" t="s">
        <v>1288</v>
      </c>
      <c r="I136" s="34" t="s">
        <v>1289</v>
      </c>
      <c r="J136" s="38" t="s">
        <v>32</v>
      </c>
      <c r="K136" s="18" t="s">
        <v>19</v>
      </c>
      <c r="L136" s="19" t="s">
        <v>20</v>
      </c>
      <c r="M136" s="19">
        <v>48.71</v>
      </c>
      <c r="N136" s="19">
        <v>2.1</v>
      </c>
      <c r="O136" s="21">
        <v>49.73</v>
      </c>
      <c r="P136" s="31" t="s">
        <v>22</v>
      </c>
      <c r="Q136" s="22" t="s">
        <v>23</v>
      </c>
      <c r="R136" s="32">
        <v>4</v>
      </c>
      <c r="S136" s="33" t="s">
        <v>1290</v>
      </c>
    </row>
    <row r="137" spans="1:19" ht="22.5">
      <c r="A137" s="25" t="s">
        <v>24</v>
      </c>
      <c r="B137" s="26" t="s">
        <v>53</v>
      </c>
      <c r="C137" s="27"/>
      <c r="D137" s="28" t="s">
        <v>54</v>
      </c>
      <c r="E137" s="28"/>
      <c r="F137" s="129" t="s">
        <v>1313</v>
      </c>
      <c r="G137" s="34" t="s">
        <v>1309</v>
      </c>
      <c r="H137" s="37" t="s">
        <v>1310</v>
      </c>
      <c r="I137" s="38" t="s">
        <v>1311</v>
      </c>
      <c r="J137" s="30"/>
      <c r="K137" s="53" t="s">
        <v>19</v>
      </c>
      <c r="L137" s="19" t="s">
        <v>20</v>
      </c>
      <c r="M137" s="19">
        <v>53.68</v>
      </c>
      <c r="N137" s="19">
        <v>2.1</v>
      </c>
      <c r="O137" s="21">
        <v>54.81</v>
      </c>
      <c r="P137" s="31" t="s">
        <v>22</v>
      </c>
      <c r="Q137" s="22" t="s">
        <v>23</v>
      </c>
      <c r="R137" s="32">
        <v>3</v>
      </c>
      <c r="S137" s="33" t="s">
        <v>1312</v>
      </c>
    </row>
    <row r="138" spans="1:19" ht="22.5">
      <c r="A138" s="25" t="s">
        <v>24</v>
      </c>
      <c r="B138" s="26" t="s">
        <v>53</v>
      </c>
      <c r="C138" s="27"/>
      <c r="D138" s="28" t="s">
        <v>54</v>
      </c>
      <c r="E138" s="28"/>
      <c r="F138" s="129" t="s">
        <v>1338</v>
      </c>
      <c r="G138" s="29" t="s">
        <v>1339</v>
      </c>
      <c r="H138" s="31" t="s">
        <v>1340</v>
      </c>
      <c r="I138" s="30" t="s">
        <v>1341</v>
      </c>
      <c r="J138" s="30" t="s">
        <v>32</v>
      </c>
      <c r="K138" s="18" t="s">
        <v>19</v>
      </c>
      <c r="L138" s="19" t="s">
        <v>41</v>
      </c>
      <c r="M138" s="19">
        <v>91.35</v>
      </c>
      <c r="N138" s="19">
        <v>2.1</v>
      </c>
      <c r="O138" s="21">
        <v>93.27</v>
      </c>
      <c r="P138" s="31" t="s">
        <v>553</v>
      </c>
      <c r="Q138" s="22" t="s">
        <v>42</v>
      </c>
      <c r="R138" s="32"/>
      <c r="S138" s="33"/>
    </row>
    <row r="139" spans="1:19" ht="29.25">
      <c r="A139" s="25" t="s">
        <v>24</v>
      </c>
      <c r="B139" s="26" t="s">
        <v>53</v>
      </c>
      <c r="C139" s="27"/>
      <c r="D139" s="28" t="s">
        <v>54</v>
      </c>
      <c r="E139" s="28"/>
      <c r="F139" s="129" t="s">
        <v>1467</v>
      </c>
      <c r="G139" s="29" t="s">
        <v>1468</v>
      </c>
      <c r="H139" s="31" t="s">
        <v>1469</v>
      </c>
      <c r="I139" s="30" t="s">
        <v>1470</v>
      </c>
      <c r="J139" s="30" t="s">
        <v>32</v>
      </c>
      <c r="K139" s="18" t="s">
        <v>19</v>
      </c>
      <c r="L139" s="19" t="s">
        <v>20</v>
      </c>
      <c r="M139" s="19">
        <v>38.479999999999997</v>
      </c>
      <c r="N139" s="19">
        <v>5.5</v>
      </c>
      <c r="O139" s="21">
        <v>40.6</v>
      </c>
      <c r="P139" s="31" t="s">
        <v>22</v>
      </c>
      <c r="Q139" s="22" t="s">
        <v>23</v>
      </c>
      <c r="R139" s="32">
        <v>3</v>
      </c>
      <c r="S139" s="33" t="s">
        <v>1471</v>
      </c>
    </row>
    <row r="140" spans="1:19" ht="22.5">
      <c r="A140" s="25" t="s">
        <v>24</v>
      </c>
      <c r="B140" s="26" t="s">
        <v>53</v>
      </c>
      <c r="C140" s="27"/>
      <c r="D140" s="28" t="s">
        <v>54</v>
      </c>
      <c r="E140" s="28"/>
      <c r="F140" s="129" t="s">
        <v>1475</v>
      </c>
      <c r="G140" s="29" t="s">
        <v>1476</v>
      </c>
      <c r="H140" s="31" t="s">
        <v>1477</v>
      </c>
      <c r="I140" s="30" t="s">
        <v>1475</v>
      </c>
      <c r="J140" s="30" t="s">
        <v>32</v>
      </c>
      <c r="K140" s="18" t="s">
        <v>19</v>
      </c>
      <c r="L140" s="19" t="s">
        <v>20</v>
      </c>
      <c r="M140" s="19">
        <v>61.52</v>
      </c>
      <c r="N140" s="19">
        <v>2.1</v>
      </c>
      <c r="O140" s="21">
        <v>62.81</v>
      </c>
      <c r="P140" s="31" t="s">
        <v>22</v>
      </c>
      <c r="Q140" s="22" t="s">
        <v>23</v>
      </c>
      <c r="R140" s="32"/>
      <c r="S140" s="33"/>
    </row>
    <row r="141" spans="1:19" ht="22.5">
      <c r="A141" s="25" t="s">
        <v>24</v>
      </c>
      <c r="B141" s="26" t="s">
        <v>53</v>
      </c>
      <c r="C141" s="27"/>
      <c r="D141" s="28" t="s">
        <v>54</v>
      </c>
      <c r="E141" s="28"/>
      <c r="F141" s="129" t="s">
        <v>1478</v>
      </c>
      <c r="G141" s="29" t="s">
        <v>1479</v>
      </c>
      <c r="H141" s="31" t="s">
        <v>1480</v>
      </c>
      <c r="I141" s="30" t="s">
        <v>1481</v>
      </c>
      <c r="J141" s="30" t="s">
        <v>18</v>
      </c>
      <c r="K141" s="18" t="s">
        <v>19</v>
      </c>
      <c r="L141" s="19" t="s">
        <v>41</v>
      </c>
      <c r="M141" s="19">
        <v>129.51</v>
      </c>
      <c r="N141" s="19" t="s">
        <v>44</v>
      </c>
      <c r="O141" s="21">
        <v>132.43</v>
      </c>
      <c r="P141" s="31" t="s">
        <v>553</v>
      </c>
      <c r="Q141" s="22" t="s">
        <v>42</v>
      </c>
      <c r="R141" s="32">
        <v>2</v>
      </c>
      <c r="S141" s="33" t="s">
        <v>1482</v>
      </c>
    </row>
    <row r="142" spans="1:19" ht="22.5">
      <c r="A142" s="25" t="s">
        <v>24</v>
      </c>
      <c r="B142" s="26" t="s">
        <v>53</v>
      </c>
      <c r="C142" s="27"/>
      <c r="D142" s="28" t="s">
        <v>54</v>
      </c>
      <c r="E142" s="28"/>
      <c r="F142" s="129" t="s">
        <v>1534</v>
      </c>
      <c r="G142" s="29" t="s">
        <v>1535</v>
      </c>
      <c r="H142" s="31" t="s">
        <v>1536</v>
      </c>
      <c r="I142" s="30" t="s">
        <v>1537</v>
      </c>
      <c r="J142" s="30" t="s">
        <v>32</v>
      </c>
      <c r="K142" s="18" t="s">
        <v>19</v>
      </c>
      <c r="L142" s="19" t="s">
        <v>20</v>
      </c>
      <c r="M142" s="19">
        <v>19.88</v>
      </c>
      <c r="N142" s="19">
        <v>2.1</v>
      </c>
      <c r="O142" s="21">
        <v>20.3</v>
      </c>
      <c r="P142" s="31" t="s">
        <v>22</v>
      </c>
      <c r="Q142" s="22" t="s">
        <v>23</v>
      </c>
      <c r="R142" s="32"/>
      <c r="S142" s="33"/>
    </row>
    <row r="143" spans="1:19" ht="24">
      <c r="A143" s="25" t="s">
        <v>24</v>
      </c>
      <c r="B143" s="26" t="s">
        <v>53</v>
      </c>
      <c r="C143" s="27"/>
      <c r="D143" s="28" t="s">
        <v>54</v>
      </c>
      <c r="E143" s="28"/>
      <c r="F143" s="129" t="s">
        <v>1630</v>
      </c>
      <c r="G143" s="29" t="s">
        <v>1631</v>
      </c>
      <c r="H143" s="31" t="s">
        <v>1632</v>
      </c>
      <c r="I143" s="30" t="s">
        <v>1633</v>
      </c>
      <c r="J143" s="30" t="s">
        <v>32</v>
      </c>
      <c r="K143" s="18" t="s">
        <v>19</v>
      </c>
      <c r="L143" s="19" t="s">
        <v>20</v>
      </c>
      <c r="M143" s="19">
        <v>44.73</v>
      </c>
      <c r="N143" s="19">
        <v>2.1</v>
      </c>
      <c r="O143" s="21">
        <v>45.67</v>
      </c>
      <c r="P143" s="31" t="s">
        <v>22</v>
      </c>
      <c r="Q143" s="22" t="s">
        <v>23</v>
      </c>
      <c r="R143" s="32"/>
      <c r="S143" s="33"/>
    </row>
    <row r="144" spans="1:19" ht="22.5">
      <c r="A144" s="25" t="s">
        <v>24</v>
      </c>
      <c r="B144" s="26" t="s">
        <v>53</v>
      </c>
      <c r="C144" s="27"/>
      <c r="D144" s="28" t="s">
        <v>54</v>
      </c>
      <c r="E144" s="28"/>
      <c r="F144" s="129" t="s">
        <v>1748</v>
      </c>
      <c r="G144" s="29" t="s">
        <v>1749</v>
      </c>
      <c r="H144" s="31" t="s">
        <v>1750</v>
      </c>
      <c r="I144" s="30" t="s">
        <v>1748</v>
      </c>
      <c r="J144" s="30" t="s">
        <v>32</v>
      </c>
      <c r="K144" s="18" t="s">
        <v>19</v>
      </c>
      <c r="L144" s="19" t="s">
        <v>20</v>
      </c>
      <c r="M144" s="19">
        <v>44.66</v>
      </c>
      <c r="N144" s="19">
        <v>0</v>
      </c>
      <c r="O144" s="21">
        <v>44.66</v>
      </c>
      <c r="P144" s="31" t="s">
        <v>22</v>
      </c>
      <c r="Q144" s="22" t="s">
        <v>23</v>
      </c>
      <c r="R144" s="35">
        <v>2</v>
      </c>
      <c r="S144" s="33" t="s">
        <v>59</v>
      </c>
    </row>
    <row r="145" spans="1:19" ht="78">
      <c r="A145" s="25" t="s">
        <v>24</v>
      </c>
      <c r="B145" s="26" t="s">
        <v>53</v>
      </c>
      <c r="C145" s="46" t="s">
        <v>26</v>
      </c>
      <c r="D145" s="28" t="s">
        <v>54</v>
      </c>
      <c r="E145" s="28"/>
      <c r="F145" s="129" t="s">
        <v>496</v>
      </c>
      <c r="G145" s="29" t="s">
        <v>497</v>
      </c>
      <c r="H145" s="31" t="s">
        <v>498</v>
      </c>
      <c r="I145" s="30" t="s">
        <v>496</v>
      </c>
      <c r="J145" s="30" t="s">
        <v>18</v>
      </c>
      <c r="K145" s="18" t="s">
        <v>19</v>
      </c>
      <c r="L145" s="19" t="s">
        <v>20</v>
      </c>
      <c r="M145" s="19">
        <v>396.65</v>
      </c>
      <c r="N145" s="19">
        <v>2.1</v>
      </c>
      <c r="O145" s="21">
        <v>404.98</v>
      </c>
      <c r="P145" s="31" t="s">
        <v>22</v>
      </c>
      <c r="Q145" s="22" t="s">
        <v>23</v>
      </c>
      <c r="R145" s="32">
        <v>12</v>
      </c>
      <c r="S145" s="33" t="s">
        <v>499</v>
      </c>
    </row>
    <row r="146" spans="1:19" ht="22.5">
      <c r="A146" s="25" t="s">
        <v>24</v>
      </c>
      <c r="B146" s="26" t="s">
        <v>53</v>
      </c>
      <c r="C146" s="27"/>
      <c r="D146" s="28" t="s">
        <v>54</v>
      </c>
      <c r="E146" s="28"/>
      <c r="F146" s="129" t="s">
        <v>1761</v>
      </c>
      <c r="G146" s="29" t="s">
        <v>1762</v>
      </c>
      <c r="H146" s="31" t="s">
        <v>1763</v>
      </c>
      <c r="I146" s="30" t="s">
        <v>1764</v>
      </c>
      <c r="J146" s="30" t="s">
        <v>32</v>
      </c>
      <c r="K146" s="18" t="s">
        <v>19</v>
      </c>
      <c r="L146" s="19" t="s">
        <v>20</v>
      </c>
      <c r="M146" s="19">
        <v>48.72</v>
      </c>
      <c r="N146" s="19">
        <v>0</v>
      </c>
      <c r="O146" s="21">
        <v>48.72</v>
      </c>
      <c r="P146" s="31" t="s">
        <v>22</v>
      </c>
      <c r="Q146" s="22" t="s">
        <v>23</v>
      </c>
      <c r="R146" s="32">
        <v>2</v>
      </c>
      <c r="S146" s="33" t="s">
        <v>1765</v>
      </c>
    </row>
    <row r="147" spans="1:19" ht="78">
      <c r="A147" s="25" t="s">
        <v>24</v>
      </c>
      <c r="B147" s="26" t="s">
        <v>53</v>
      </c>
      <c r="C147" s="27" t="s">
        <v>26</v>
      </c>
      <c r="D147" s="28" t="s">
        <v>54</v>
      </c>
      <c r="E147" s="28"/>
      <c r="F147" s="129" t="s">
        <v>1824</v>
      </c>
      <c r="G147" s="29" t="s">
        <v>1825</v>
      </c>
      <c r="H147" s="31" t="s">
        <v>1826</v>
      </c>
      <c r="I147" s="30" t="s">
        <v>1824</v>
      </c>
      <c r="J147" s="30" t="s">
        <v>18</v>
      </c>
      <c r="K147" s="18" t="s">
        <v>19</v>
      </c>
      <c r="L147" s="19" t="s">
        <v>20</v>
      </c>
      <c r="M147" s="19">
        <v>415.54</v>
      </c>
      <c r="N147" s="19">
        <v>2.1</v>
      </c>
      <c r="O147" s="21">
        <v>424.27</v>
      </c>
      <c r="P147" s="31" t="s">
        <v>22</v>
      </c>
      <c r="Q147" s="22" t="s">
        <v>23</v>
      </c>
      <c r="R147" s="35">
        <v>11</v>
      </c>
      <c r="S147" s="33" t="s">
        <v>1827</v>
      </c>
    </row>
    <row r="148" spans="1:19" ht="33.75">
      <c r="A148" s="25" t="s">
        <v>24</v>
      </c>
      <c r="B148" s="26" t="s">
        <v>53</v>
      </c>
      <c r="C148" s="27"/>
      <c r="D148" s="28" t="s">
        <v>54</v>
      </c>
      <c r="E148" s="28"/>
      <c r="F148" s="155" t="s">
        <v>1942</v>
      </c>
      <c r="G148" s="29" t="s">
        <v>1943</v>
      </c>
      <c r="H148" s="31"/>
      <c r="I148" s="38" t="s">
        <v>1944</v>
      </c>
      <c r="J148" s="30" t="s">
        <v>32</v>
      </c>
      <c r="K148" s="18" t="s">
        <v>19</v>
      </c>
      <c r="L148" s="19" t="s">
        <v>20</v>
      </c>
      <c r="M148" s="19">
        <v>0</v>
      </c>
      <c r="N148" s="19">
        <v>0</v>
      </c>
      <c r="O148" s="21">
        <v>0</v>
      </c>
      <c r="P148" s="31" t="s">
        <v>22</v>
      </c>
      <c r="Q148" s="22" t="s">
        <v>23</v>
      </c>
      <c r="R148" s="35"/>
      <c r="S148" s="33"/>
    </row>
    <row r="149" spans="1:19" ht="31.5">
      <c r="A149" s="25" t="s">
        <v>24</v>
      </c>
      <c r="B149" s="26" t="s">
        <v>53</v>
      </c>
      <c r="C149" s="27"/>
      <c r="D149" s="28" t="s">
        <v>54</v>
      </c>
      <c r="E149" s="28"/>
      <c r="F149" s="129" t="s">
        <v>1978</v>
      </c>
      <c r="G149" s="29" t="s">
        <v>1979</v>
      </c>
      <c r="H149" s="31" t="s">
        <v>1980</v>
      </c>
      <c r="I149" s="30" t="s">
        <v>1981</v>
      </c>
      <c r="J149" s="30" t="s">
        <v>32</v>
      </c>
      <c r="K149" s="18" t="s">
        <v>19</v>
      </c>
      <c r="L149" s="74" t="s">
        <v>1982</v>
      </c>
      <c r="M149" s="40"/>
      <c r="N149" s="41">
        <v>5.5</v>
      </c>
      <c r="O149" s="42">
        <v>41.96</v>
      </c>
      <c r="P149" s="31" t="s">
        <v>22</v>
      </c>
      <c r="Q149" s="22" t="s">
        <v>23</v>
      </c>
      <c r="R149" s="32">
        <v>2</v>
      </c>
      <c r="S149" s="33" t="s">
        <v>1765</v>
      </c>
    </row>
    <row r="150" spans="1:19" ht="22.5">
      <c r="A150" s="25" t="s">
        <v>24</v>
      </c>
      <c r="B150" s="26" t="s">
        <v>53</v>
      </c>
      <c r="C150" s="27"/>
      <c r="D150" s="28" t="s">
        <v>54</v>
      </c>
      <c r="E150" s="28"/>
      <c r="F150" s="129" t="s">
        <v>2009</v>
      </c>
      <c r="G150" s="29" t="s">
        <v>2010</v>
      </c>
      <c r="H150" s="31" t="s">
        <v>2011</v>
      </c>
      <c r="I150" s="30" t="s">
        <v>2012</v>
      </c>
      <c r="J150" s="30" t="s">
        <v>458</v>
      </c>
      <c r="K150" s="18" t="s">
        <v>19</v>
      </c>
      <c r="L150" s="19" t="s">
        <v>20</v>
      </c>
      <c r="M150" s="19">
        <v>54.81</v>
      </c>
      <c r="N150" s="19">
        <v>0</v>
      </c>
      <c r="O150" s="21">
        <v>54.81</v>
      </c>
      <c r="P150" s="31" t="s">
        <v>22</v>
      </c>
      <c r="Q150" s="22" t="s">
        <v>23</v>
      </c>
      <c r="R150" s="32">
        <v>2</v>
      </c>
      <c r="S150" s="33" t="s">
        <v>1765</v>
      </c>
    </row>
    <row r="151" spans="1:19" ht="22.5">
      <c r="A151" s="25" t="s">
        <v>24</v>
      </c>
      <c r="B151" s="26" t="s">
        <v>53</v>
      </c>
      <c r="C151" s="27"/>
      <c r="D151" s="28" t="s">
        <v>54</v>
      </c>
      <c r="E151" s="28"/>
      <c r="F151" s="129" t="s">
        <v>2020</v>
      </c>
      <c r="G151" s="29"/>
      <c r="H151" s="31"/>
      <c r="I151" s="30" t="s">
        <v>2021</v>
      </c>
      <c r="J151" s="30"/>
      <c r="K151" s="53" t="s">
        <v>19</v>
      </c>
      <c r="L151" s="19" t="s">
        <v>20</v>
      </c>
      <c r="M151" s="19">
        <v>44.73</v>
      </c>
      <c r="N151" s="19">
        <v>2.1</v>
      </c>
      <c r="O151" s="21">
        <v>45.67</v>
      </c>
      <c r="P151" s="31" t="s">
        <v>22</v>
      </c>
      <c r="Q151" s="22" t="s">
        <v>23</v>
      </c>
      <c r="R151" s="32"/>
      <c r="S151" s="33"/>
    </row>
    <row r="152" spans="1:19" ht="33.75">
      <c r="A152" s="25" t="s">
        <v>24</v>
      </c>
      <c r="B152" s="26" t="s">
        <v>53</v>
      </c>
      <c r="C152" s="27"/>
      <c r="D152" s="28" t="s">
        <v>54</v>
      </c>
      <c r="E152" s="28"/>
      <c r="F152" s="154" t="s">
        <v>2026</v>
      </c>
      <c r="G152" s="62" t="s">
        <v>2027</v>
      </c>
      <c r="H152" s="62" t="s">
        <v>2028</v>
      </c>
      <c r="I152" s="62" t="s">
        <v>2025</v>
      </c>
      <c r="J152" s="62" t="s">
        <v>32</v>
      </c>
      <c r="K152" s="47" t="s">
        <v>181</v>
      </c>
      <c r="L152" s="19" t="s">
        <v>41</v>
      </c>
      <c r="M152" s="19">
        <v>50.09</v>
      </c>
      <c r="N152" s="19">
        <v>2.1</v>
      </c>
      <c r="O152" s="21">
        <v>51.14</v>
      </c>
      <c r="P152" s="31" t="s">
        <v>553</v>
      </c>
      <c r="Q152" s="22" t="s">
        <v>42</v>
      </c>
      <c r="R152" s="32"/>
      <c r="S152" s="33"/>
    </row>
    <row r="153" spans="1:19" ht="22.5">
      <c r="A153" s="25" t="s">
        <v>24</v>
      </c>
      <c r="B153" s="26" t="s">
        <v>53</v>
      </c>
      <c r="C153" s="27"/>
      <c r="D153" s="28" t="s">
        <v>54</v>
      </c>
      <c r="E153" s="28"/>
      <c r="F153" s="129" t="s">
        <v>2074</v>
      </c>
      <c r="G153" s="29" t="s">
        <v>2075</v>
      </c>
      <c r="H153" s="31" t="s">
        <v>2076</v>
      </c>
      <c r="I153" s="30" t="s">
        <v>760</v>
      </c>
      <c r="J153" s="30" t="s">
        <v>32</v>
      </c>
      <c r="K153" s="18" t="s">
        <v>19</v>
      </c>
      <c r="L153" s="19" t="s">
        <v>20</v>
      </c>
      <c r="M153" s="19">
        <v>55.67</v>
      </c>
      <c r="N153" s="19">
        <v>2.1</v>
      </c>
      <c r="O153" s="21">
        <v>56.84</v>
      </c>
      <c r="P153" s="31" t="s">
        <v>22</v>
      </c>
      <c r="Q153" s="22" t="s">
        <v>23</v>
      </c>
      <c r="R153" s="32"/>
      <c r="S153" s="33"/>
    </row>
    <row r="154" spans="1:19" ht="22.5">
      <c r="A154" s="25" t="s">
        <v>24</v>
      </c>
      <c r="B154" s="26" t="s">
        <v>53</v>
      </c>
      <c r="C154" s="27"/>
      <c r="D154" s="28" t="s">
        <v>54</v>
      </c>
      <c r="E154" s="28"/>
      <c r="F154" s="129" t="s">
        <v>2080</v>
      </c>
      <c r="G154" s="29" t="s">
        <v>2081</v>
      </c>
      <c r="H154" s="31" t="s">
        <v>2082</v>
      </c>
      <c r="I154" s="30" t="s">
        <v>2083</v>
      </c>
      <c r="J154" s="30" t="s">
        <v>32</v>
      </c>
      <c r="K154" s="18" t="s">
        <v>19</v>
      </c>
      <c r="L154" s="19" t="s">
        <v>20</v>
      </c>
      <c r="M154" s="19">
        <v>29.69</v>
      </c>
      <c r="N154" s="19">
        <v>2.1</v>
      </c>
      <c r="O154" s="21">
        <v>30.31</v>
      </c>
      <c r="P154" s="31" t="s">
        <v>22</v>
      </c>
      <c r="Q154" s="22" t="s">
        <v>23</v>
      </c>
      <c r="R154" s="32"/>
      <c r="S154" s="33"/>
    </row>
    <row r="155" spans="1:19" ht="22.5">
      <c r="A155" s="25" t="s">
        <v>24</v>
      </c>
      <c r="B155" s="26" t="s">
        <v>53</v>
      </c>
      <c r="C155" s="27"/>
      <c r="D155" s="28" t="s">
        <v>54</v>
      </c>
      <c r="E155" s="28"/>
      <c r="F155" s="129" t="s">
        <v>2089</v>
      </c>
      <c r="G155" s="29" t="s">
        <v>2090</v>
      </c>
      <c r="H155" s="31" t="s">
        <v>2091</v>
      </c>
      <c r="I155" s="30" t="s">
        <v>2092</v>
      </c>
      <c r="J155" s="30" t="s">
        <v>32</v>
      </c>
      <c r="K155" s="18" t="s">
        <v>19</v>
      </c>
      <c r="L155" s="19" t="s">
        <v>20</v>
      </c>
      <c r="M155" s="19">
        <v>0</v>
      </c>
      <c r="N155" s="19">
        <v>0</v>
      </c>
      <c r="O155" s="21">
        <v>0</v>
      </c>
      <c r="P155" s="31" t="s">
        <v>22</v>
      </c>
      <c r="Q155" s="22" t="s">
        <v>23</v>
      </c>
      <c r="R155" s="32"/>
      <c r="S155" s="33"/>
    </row>
    <row r="156" spans="1:19" ht="22.5">
      <c r="A156" s="25" t="s">
        <v>24</v>
      </c>
      <c r="B156" s="26" t="s">
        <v>53</v>
      </c>
      <c r="C156" s="27"/>
      <c r="D156" s="28" t="s">
        <v>54</v>
      </c>
      <c r="E156" s="28"/>
      <c r="F156" s="129" t="s">
        <v>2121</v>
      </c>
      <c r="G156" s="29" t="s">
        <v>2122</v>
      </c>
      <c r="H156" s="31" t="s">
        <v>2123</v>
      </c>
      <c r="I156" s="30" t="s">
        <v>1481</v>
      </c>
      <c r="J156" s="30" t="s">
        <v>32</v>
      </c>
      <c r="K156" s="18" t="s">
        <v>19</v>
      </c>
      <c r="L156" s="19" t="s">
        <v>41</v>
      </c>
      <c r="M156" s="19">
        <v>125.27</v>
      </c>
      <c r="N156" s="19">
        <v>2.1</v>
      </c>
      <c r="O156" s="21">
        <v>127.9</v>
      </c>
      <c r="P156" s="31" t="s">
        <v>553</v>
      </c>
      <c r="Q156" s="22" t="s">
        <v>42</v>
      </c>
      <c r="R156" s="32"/>
      <c r="S156" s="33"/>
    </row>
    <row r="157" spans="1:19" ht="24">
      <c r="A157" s="25" t="s">
        <v>24</v>
      </c>
      <c r="B157" s="26" t="s">
        <v>53</v>
      </c>
      <c r="C157" s="27"/>
      <c r="D157" s="28" t="s">
        <v>54</v>
      </c>
      <c r="E157" s="28"/>
      <c r="F157" s="129" t="s">
        <v>2163</v>
      </c>
      <c r="G157" s="29" t="s">
        <v>2164</v>
      </c>
      <c r="H157" s="31" t="s">
        <v>2165</v>
      </c>
      <c r="I157" s="30" t="s">
        <v>535</v>
      </c>
      <c r="J157" s="30" t="s">
        <v>32</v>
      </c>
      <c r="K157" s="18" t="s">
        <v>19</v>
      </c>
      <c r="L157" s="19" t="s">
        <v>20</v>
      </c>
      <c r="M157" s="19">
        <v>103.91</v>
      </c>
      <c r="N157" s="19">
        <v>5.5</v>
      </c>
      <c r="O157" s="21">
        <v>109.63</v>
      </c>
      <c r="P157" s="31" t="s">
        <v>22</v>
      </c>
      <c r="Q157" s="22" t="s">
        <v>23</v>
      </c>
      <c r="R157" s="32">
        <v>2</v>
      </c>
      <c r="S157" s="33" t="s">
        <v>2166</v>
      </c>
    </row>
    <row r="158" spans="1:19" ht="22.5">
      <c r="A158" s="25" t="s">
        <v>24</v>
      </c>
      <c r="B158" s="26" t="s">
        <v>53</v>
      </c>
      <c r="C158" s="27" t="s">
        <v>26</v>
      </c>
      <c r="D158" s="28" t="s">
        <v>54</v>
      </c>
      <c r="E158" s="28"/>
      <c r="F158" s="129" t="s">
        <v>2285</v>
      </c>
      <c r="G158" s="29" t="s">
        <v>2286</v>
      </c>
      <c r="H158" s="31" t="s">
        <v>2287</v>
      </c>
      <c r="I158" s="30" t="s">
        <v>2288</v>
      </c>
      <c r="J158" s="30" t="s">
        <v>32</v>
      </c>
      <c r="K158" s="18" t="s">
        <v>19</v>
      </c>
      <c r="L158" s="19" t="s">
        <v>20</v>
      </c>
      <c r="M158" s="19">
        <v>63.62</v>
      </c>
      <c r="N158" s="19">
        <v>2.1</v>
      </c>
      <c r="O158" s="21">
        <v>64.959999999999994</v>
      </c>
      <c r="P158" s="31" t="s">
        <v>22</v>
      </c>
      <c r="Q158" s="22" t="s">
        <v>23</v>
      </c>
      <c r="R158" s="32">
        <v>2</v>
      </c>
      <c r="S158" s="33" t="s">
        <v>59</v>
      </c>
    </row>
    <row r="159" spans="1:19" ht="22.5">
      <c r="A159" s="25" t="s">
        <v>24</v>
      </c>
      <c r="B159" s="26" t="s">
        <v>53</v>
      </c>
      <c r="C159" s="27" t="s">
        <v>26</v>
      </c>
      <c r="D159" s="28" t="s">
        <v>54</v>
      </c>
      <c r="E159" s="28"/>
      <c r="F159" s="129" t="s">
        <v>2300</v>
      </c>
      <c r="G159" s="29" t="s">
        <v>2301</v>
      </c>
      <c r="H159" s="31" t="s">
        <v>2302</v>
      </c>
      <c r="I159" s="30" t="s">
        <v>2303</v>
      </c>
      <c r="J159" s="30" t="s">
        <v>32</v>
      </c>
      <c r="K159" s="18" t="s">
        <v>19</v>
      </c>
      <c r="L159" s="19" t="s">
        <v>20</v>
      </c>
      <c r="M159" s="19">
        <v>60.44</v>
      </c>
      <c r="N159" s="19">
        <v>5.5</v>
      </c>
      <c r="O159" s="21">
        <v>63.76</v>
      </c>
      <c r="P159" s="31" t="s">
        <v>22</v>
      </c>
      <c r="Q159" s="22" t="s">
        <v>23</v>
      </c>
      <c r="R159" s="32">
        <v>2</v>
      </c>
      <c r="S159" s="33" t="s">
        <v>2304</v>
      </c>
    </row>
    <row r="160" spans="1:19" ht="22.5">
      <c r="A160" s="25" t="s">
        <v>24</v>
      </c>
      <c r="B160" s="26" t="s">
        <v>53</v>
      </c>
      <c r="C160" s="27"/>
      <c r="D160" s="28" t="s">
        <v>54</v>
      </c>
      <c r="E160" s="28"/>
      <c r="F160" s="129" t="s">
        <v>2366</v>
      </c>
      <c r="G160" s="29" t="s">
        <v>2367</v>
      </c>
      <c r="H160" s="31" t="s">
        <v>2368</v>
      </c>
      <c r="I160" s="30" t="s">
        <v>1040</v>
      </c>
      <c r="J160" s="30" t="s">
        <v>32</v>
      </c>
      <c r="K160" s="18" t="s">
        <v>19</v>
      </c>
      <c r="L160" s="19" t="s">
        <v>20</v>
      </c>
      <c r="M160" s="19">
        <v>47</v>
      </c>
      <c r="N160" s="19">
        <v>2.1</v>
      </c>
      <c r="O160" s="21">
        <v>47.99</v>
      </c>
      <c r="P160" s="31" t="s">
        <v>22</v>
      </c>
      <c r="Q160" s="22" t="s">
        <v>23</v>
      </c>
      <c r="R160" s="32"/>
      <c r="S160" s="33"/>
    </row>
    <row r="161" spans="1:19" ht="39">
      <c r="A161" s="25" t="s">
        <v>24</v>
      </c>
      <c r="B161" s="26" t="s">
        <v>53</v>
      </c>
      <c r="C161" s="27" t="s">
        <v>26</v>
      </c>
      <c r="D161" s="28" t="s">
        <v>54</v>
      </c>
      <c r="E161" s="28"/>
      <c r="F161" s="129" t="s">
        <v>441</v>
      </c>
      <c r="G161" s="29" t="s">
        <v>442</v>
      </c>
      <c r="H161" s="31" t="s">
        <v>443</v>
      </c>
      <c r="I161" s="30" t="s">
        <v>444</v>
      </c>
      <c r="J161" s="30" t="s">
        <v>18</v>
      </c>
      <c r="K161" s="18" t="s">
        <v>19</v>
      </c>
      <c r="L161" s="19" t="s">
        <v>20</v>
      </c>
      <c r="M161" s="19">
        <v>57.66</v>
      </c>
      <c r="N161" s="19">
        <v>2.1</v>
      </c>
      <c r="O161" s="21">
        <v>58.87</v>
      </c>
      <c r="P161" s="31" t="s">
        <v>22</v>
      </c>
      <c r="Q161" s="22" t="s">
        <v>23</v>
      </c>
      <c r="R161" s="32">
        <v>5</v>
      </c>
      <c r="S161" s="33" t="s">
        <v>445</v>
      </c>
    </row>
    <row r="162" spans="1:19" ht="29.25">
      <c r="A162" s="25" t="s">
        <v>24</v>
      </c>
      <c r="B162" s="26" t="s">
        <v>53</v>
      </c>
      <c r="C162" s="27" t="s">
        <v>26</v>
      </c>
      <c r="D162" s="28" t="s">
        <v>54</v>
      </c>
      <c r="E162" s="28"/>
      <c r="F162" s="129" t="s">
        <v>2467</v>
      </c>
      <c r="G162" s="29" t="s">
        <v>2468</v>
      </c>
      <c r="H162" s="31" t="s">
        <v>2469</v>
      </c>
      <c r="I162" s="30" t="s">
        <v>1242</v>
      </c>
      <c r="J162" s="30" t="s">
        <v>32</v>
      </c>
      <c r="K162" s="18" t="s">
        <v>19</v>
      </c>
      <c r="L162" s="19" t="s">
        <v>20</v>
      </c>
      <c r="M162" s="19">
        <v>83.23</v>
      </c>
      <c r="N162" s="19">
        <v>0</v>
      </c>
      <c r="O162" s="21">
        <v>83.23</v>
      </c>
      <c r="P162" s="31" t="s">
        <v>22</v>
      </c>
      <c r="Q162" s="22" t="s">
        <v>23</v>
      </c>
      <c r="R162" s="32">
        <v>3</v>
      </c>
      <c r="S162" s="33" t="s">
        <v>1471</v>
      </c>
    </row>
    <row r="163" spans="1:19" ht="22.5">
      <c r="A163" s="25" t="s">
        <v>24</v>
      </c>
      <c r="B163" s="26" t="s">
        <v>53</v>
      </c>
      <c r="C163" s="27"/>
      <c r="D163" s="28" t="s">
        <v>54</v>
      </c>
      <c r="E163" s="28"/>
      <c r="F163" s="129" t="s">
        <v>2543</v>
      </c>
      <c r="G163" s="29" t="s">
        <v>2544</v>
      </c>
      <c r="H163" s="31" t="s">
        <v>2545</v>
      </c>
      <c r="I163" s="30" t="s">
        <v>760</v>
      </c>
      <c r="J163" s="30" t="s">
        <v>32</v>
      </c>
      <c r="K163" s="18" t="s">
        <v>19</v>
      </c>
      <c r="L163" s="19" t="s">
        <v>20</v>
      </c>
      <c r="M163" s="19">
        <v>57.35</v>
      </c>
      <c r="N163" s="19">
        <v>2.1</v>
      </c>
      <c r="O163" s="21">
        <v>58.55</v>
      </c>
      <c r="P163" s="173" t="s">
        <v>22</v>
      </c>
      <c r="Q163" s="22" t="s">
        <v>23</v>
      </c>
      <c r="R163" s="48">
        <v>2</v>
      </c>
      <c r="S163" s="49" t="s">
        <v>59</v>
      </c>
    </row>
    <row r="164" spans="1:19" ht="68.25">
      <c r="A164" s="25" t="s">
        <v>24</v>
      </c>
      <c r="B164" s="26" t="s">
        <v>53</v>
      </c>
      <c r="C164" s="27"/>
      <c r="D164" s="28" t="s">
        <v>54</v>
      </c>
      <c r="E164" s="28"/>
      <c r="F164" s="129" t="s">
        <v>2563</v>
      </c>
      <c r="G164" s="29" t="s">
        <v>2564</v>
      </c>
      <c r="H164" s="31" t="s">
        <v>2565</v>
      </c>
      <c r="I164" s="30" t="s">
        <v>2559</v>
      </c>
      <c r="J164" s="30" t="s">
        <v>32</v>
      </c>
      <c r="K164" s="18" t="s">
        <v>19</v>
      </c>
      <c r="L164" s="19" t="s">
        <v>20</v>
      </c>
      <c r="M164" s="19">
        <v>48.71</v>
      </c>
      <c r="N164" s="19">
        <v>2.1</v>
      </c>
      <c r="O164" s="21">
        <v>49.73</v>
      </c>
      <c r="P164" s="173" t="s">
        <v>22</v>
      </c>
      <c r="Q164" s="22" t="s">
        <v>23</v>
      </c>
      <c r="R164" s="48">
        <v>7</v>
      </c>
      <c r="S164" s="33" t="s">
        <v>2566</v>
      </c>
    </row>
    <row r="165" spans="1:19" ht="22.5">
      <c r="A165" s="25" t="s">
        <v>24</v>
      </c>
      <c r="B165" s="26" t="s">
        <v>53</v>
      </c>
      <c r="C165" s="27"/>
      <c r="D165" s="28" t="s">
        <v>54</v>
      </c>
      <c r="E165" s="28"/>
      <c r="F165" s="129" t="s">
        <v>2577</v>
      </c>
      <c r="G165" s="29" t="s">
        <v>2578</v>
      </c>
      <c r="H165" s="31" t="s">
        <v>2579</v>
      </c>
      <c r="I165" s="30" t="s">
        <v>2580</v>
      </c>
      <c r="J165" s="30" t="s">
        <v>32</v>
      </c>
      <c r="K165" s="18" t="s">
        <v>19</v>
      </c>
      <c r="L165" s="19" t="s">
        <v>20</v>
      </c>
      <c r="M165" s="19">
        <v>58.66</v>
      </c>
      <c r="N165" s="19">
        <v>2.1</v>
      </c>
      <c r="O165" s="21">
        <v>59.89</v>
      </c>
      <c r="P165" s="173" t="s">
        <v>22</v>
      </c>
      <c r="Q165" s="22" t="s">
        <v>23</v>
      </c>
      <c r="R165" s="48"/>
      <c r="S165" s="49"/>
    </row>
    <row r="166" spans="1:19" ht="24">
      <c r="A166" s="25" t="s">
        <v>24</v>
      </c>
      <c r="B166" s="26" t="s">
        <v>262</v>
      </c>
      <c r="C166" s="27"/>
      <c r="D166" s="28" t="s">
        <v>263</v>
      </c>
      <c r="E166" s="28"/>
      <c r="F166" s="129" t="s">
        <v>680</v>
      </c>
      <c r="G166" s="29" t="s">
        <v>681</v>
      </c>
      <c r="H166" s="31" t="s">
        <v>682</v>
      </c>
      <c r="I166" s="30" t="s">
        <v>683</v>
      </c>
      <c r="J166" s="30" t="s">
        <v>32</v>
      </c>
      <c r="K166" s="18" t="s">
        <v>19</v>
      </c>
      <c r="L166" s="19" t="s">
        <v>20</v>
      </c>
      <c r="M166" s="19">
        <v>216.72</v>
      </c>
      <c r="N166" s="19">
        <v>2.1</v>
      </c>
      <c r="O166" s="21">
        <v>221.27</v>
      </c>
      <c r="P166" s="31" t="s">
        <v>22</v>
      </c>
      <c r="Q166" s="22" t="s">
        <v>23</v>
      </c>
      <c r="R166" s="32">
        <v>2</v>
      </c>
      <c r="S166" s="33" t="s">
        <v>684</v>
      </c>
    </row>
    <row r="167" spans="1:19" ht="22.5">
      <c r="A167" s="25" t="s">
        <v>24</v>
      </c>
      <c r="B167" s="26" t="s">
        <v>262</v>
      </c>
      <c r="C167" s="27"/>
      <c r="D167" s="28" t="s">
        <v>263</v>
      </c>
      <c r="E167" s="28"/>
      <c r="F167" s="155" t="s">
        <v>761</v>
      </c>
      <c r="G167" s="29" t="s">
        <v>762</v>
      </c>
      <c r="H167" s="31" t="s">
        <v>763</v>
      </c>
      <c r="I167" s="30" t="s">
        <v>761</v>
      </c>
      <c r="J167" s="30" t="s">
        <v>32</v>
      </c>
      <c r="K167" s="18" t="s">
        <v>19</v>
      </c>
      <c r="L167" s="19" t="s">
        <v>20</v>
      </c>
      <c r="M167" s="19">
        <v>33.450000000000003</v>
      </c>
      <c r="N167" s="19">
        <v>0</v>
      </c>
      <c r="O167" s="21">
        <v>33.450000000000003</v>
      </c>
      <c r="P167" s="31" t="s">
        <v>22</v>
      </c>
      <c r="Q167" s="22" t="s">
        <v>23</v>
      </c>
      <c r="R167" s="32"/>
      <c r="S167" s="33"/>
    </row>
    <row r="168" spans="1:19" ht="22.5">
      <c r="A168" s="25" t="s">
        <v>24</v>
      </c>
      <c r="B168" s="26" t="s">
        <v>262</v>
      </c>
      <c r="C168" s="27"/>
      <c r="D168" s="28" t="s">
        <v>263</v>
      </c>
      <c r="E168" s="28"/>
      <c r="F168" s="155" t="s">
        <v>1075</v>
      </c>
      <c r="G168" s="29" t="s">
        <v>1076</v>
      </c>
      <c r="H168" s="31" t="s">
        <v>1077</v>
      </c>
      <c r="I168" s="30" t="s">
        <v>1078</v>
      </c>
      <c r="J168" s="30" t="s">
        <v>32</v>
      </c>
      <c r="K168" s="18" t="s">
        <v>19</v>
      </c>
      <c r="L168" s="19" t="s">
        <v>20</v>
      </c>
      <c r="M168" s="19">
        <v>76.790000000000006</v>
      </c>
      <c r="N168" s="19">
        <v>2.1</v>
      </c>
      <c r="O168" s="21">
        <v>78.400000000000006</v>
      </c>
      <c r="P168" s="31" t="s">
        <v>22</v>
      </c>
      <c r="Q168" s="22" t="s">
        <v>23</v>
      </c>
      <c r="R168" s="32">
        <v>3</v>
      </c>
      <c r="S168" s="33" t="s">
        <v>1079</v>
      </c>
    </row>
    <row r="169" spans="1:19" ht="22.5">
      <c r="A169" s="25" t="s">
        <v>24</v>
      </c>
      <c r="B169" s="26" t="s">
        <v>262</v>
      </c>
      <c r="C169" s="27"/>
      <c r="D169" s="28" t="s">
        <v>263</v>
      </c>
      <c r="E169" s="28"/>
      <c r="F169" s="154" t="s">
        <v>1141</v>
      </c>
      <c r="G169" s="62" t="s">
        <v>1142</v>
      </c>
      <c r="H169" s="31" t="s">
        <v>1143</v>
      </c>
      <c r="I169" s="30" t="s">
        <v>1144</v>
      </c>
      <c r="J169" s="30" t="s">
        <v>32</v>
      </c>
      <c r="K169" s="18" t="s">
        <v>19</v>
      </c>
      <c r="L169" s="19" t="s">
        <v>20</v>
      </c>
      <c r="M169" s="19">
        <v>39.590000000000003</v>
      </c>
      <c r="N169" s="19">
        <v>0</v>
      </c>
      <c r="O169" s="21">
        <v>39.590000000000003</v>
      </c>
      <c r="P169" s="31" t="s">
        <v>22</v>
      </c>
      <c r="Q169" s="22" t="s">
        <v>23</v>
      </c>
      <c r="R169" s="32">
        <v>2</v>
      </c>
      <c r="S169" s="33" t="s">
        <v>1145</v>
      </c>
    </row>
    <row r="170" spans="1:19" ht="22.5">
      <c r="A170" s="25" t="s">
        <v>24</v>
      </c>
      <c r="B170" s="26" t="s">
        <v>262</v>
      </c>
      <c r="C170" s="60"/>
      <c r="D170" s="61">
        <v>15</v>
      </c>
      <c r="E170" s="61"/>
      <c r="F170" s="129" t="s">
        <v>1214</v>
      </c>
      <c r="G170" s="29" t="s">
        <v>1215</v>
      </c>
      <c r="H170" s="31" t="s">
        <v>1216</v>
      </c>
      <c r="I170" s="30" t="s">
        <v>1217</v>
      </c>
      <c r="J170" s="30" t="s">
        <v>32</v>
      </c>
      <c r="K170" s="18" t="s">
        <v>19</v>
      </c>
      <c r="L170" s="19" t="s">
        <v>20</v>
      </c>
      <c r="M170" s="19">
        <v>30.45</v>
      </c>
      <c r="N170" s="19">
        <v>0</v>
      </c>
      <c r="O170" s="21">
        <v>30.45</v>
      </c>
      <c r="P170" s="63" t="s">
        <v>22</v>
      </c>
      <c r="Q170" s="22" t="s">
        <v>23</v>
      </c>
      <c r="R170" s="99">
        <v>2</v>
      </c>
      <c r="S170" s="100" t="s">
        <v>1218</v>
      </c>
    </row>
    <row r="171" spans="1:19" ht="29.25">
      <c r="A171" s="25" t="s">
        <v>24</v>
      </c>
      <c r="B171" s="26" t="s">
        <v>262</v>
      </c>
      <c r="C171" s="27"/>
      <c r="D171" s="28" t="s">
        <v>263</v>
      </c>
      <c r="E171" s="28"/>
      <c r="F171" s="155" t="s">
        <v>1239</v>
      </c>
      <c r="G171" s="29" t="s">
        <v>1240</v>
      </c>
      <c r="H171" s="31" t="s">
        <v>1241</v>
      </c>
      <c r="I171" s="30" t="s">
        <v>1242</v>
      </c>
      <c r="J171" s="30" t="s">
        <v>32</v>
      </c>
      <c r="K171" s="18" t="s">
        <v>19</v>
      </c>
      <c r="L171" s="19" t="s">
        <v>20</v>
      </c>
      <c r="M171" s="19">
        <v>34.51</v>
      </c>
      <c r="N171" s="19">
        <v>0</v>
      </c>
      <c r="O171" s="21">
        <v>34.51</v>
      </c>
      <c r="P171" s="31" t="s">
        <v>22</v>
      </c>
      <c r="Q171" s="22" t="s">
        <v>23</v>
      </c>
      <c r="R171" s="32">
        <v>3</v>
      </c>
      <c r="S171" s="33" t="s">
        <v>1243</v>
      </c>
    </row>
    <row r="172" spans="1:19" ht="29.25">
      <c r="A172" s="25" t="s">
        <v>24</v>
      </c>
      <c r="B172" s="26" t="s">
        <v>262</v>
      </c>
      <c r="C172" s="27"/>
      <c r="D172" s="28" t="s">
        <v>263</v>
      </c>
      <c r="E172" s="28"/>
      <c r="F172" s="155" t="s">
        <v>1286</v>
      </c>
      <c r="G172" s="29" t="s">
        <v>1287</v>
      </c>
      <c r="H172" s="31" t="s">
        <v>1288</v>
      </c>
      <c r="I172" s="30" t="s">
        <v>1289</v>
      </c>
      <c r="J172" s="30" t="s">
        <v>32</v>
      </c>
      <c r="K172" s="18" t="s">
        <v>19</v>
      </c>
      <c r="L172" s="19" t="s">
        <v>20</v>
      </c>
      <c r="M172" s="19">
        <v>48.71</v>
      </c>
      <c r="N172" s="19">
        <v>2.1</v>
      </c>
      <c r="O172" s="21">
        <v>49.73</v>
      </c>
      <c r="P172" s="31" t="s">
        <v>22</v>
      </c>
      <c r="Q172" s="22" t="s">
        <v>23</v>
      </c>
      <c r="R172" s="32">
        <v>4</v>
      </c>
      <c r="S172" s="33" t="s">
        <v>1290</v>
      </c>
    </row>
    <row r="173" spans="1:19" ht="22.5">
      <c r="A173" s="25" t="s">
        <v>24</v>
      </c>
      <c r="B173" s="26" t="s">
        <v>262</v>
      </c>
      <c r="C173" s="27"/>
      <c r="D173" s="28" t="s">
        <v>263</v>
      </c>
      <c r="E173" s="28"/>
      <c r="F173" s="155" t="s">
        <v>1323</v>
      </c>
      <c r="G173" s="29" t="s">
        <v>1324</v>
      </c>
      <c r="H173" s="31" t="s">
        <v>1325</v>
      </c>
      <c r="I173" s="30" t="s">
        <v>1326</v>
      </c>
      <c r="J173" s="30" t="s">
        <v>32</v>
      </c>
      <c r="K173" s="18" t="s">
        <v>19</v>
      </c>
      <c r="L173" s="19" t="s">
        <v>20</v>
      </c>
      <c r="M173" s="19">
        <v>26.14</v>
      </c>
      <c r="N173" s="19">
        <v>0</v>
      </c>
      <c r="O173" s="21">
        <v>26.14</v>
      </c>
      <c r="P173" s="31" t="s">
        <v>22</v>
      </c>
      <c r="Q173" s="22" t="s">
        <v>23</v>
      </c>
      <c r="R173" s="32"/>
      <c r="S173" s="33"/>
    </row>
    <row r="174" spans="1:19" ht="22.5">
      <c r="A174" s="25" t="s">
        <v>24</v>
      </c>
      <c r="B174" s="26" t="s">
        <v>262</v>
      </c>
      <c r="C174" s="27"/>
      <c r="D174" s="28" t="s">
        <v>263</v>
      </c>
      <c r="E174" s="28"/>
      <c r="F174" s="155" t="s">
        <v>1335</v>
      </c>
      <c r="G174" s="62" t="s">
        <v>1336</v>
      </c>
      <c r="H174" s="62" t="s">
        <v>1325</v>
      </c>
      <c r="I174" s="34" t="s">
        <v>1337</v>
      </c>
      <c r="J174" s="30" t="s">
        <v>32</v>
      </c>
      <c r="K174" s="18" t="s">
        <v>19</v>
      </c>
      <c r="L174" s="19" t="s">
        <v>20</v>
      </c>
      <c r="M174" s="19">
        <v>16.239999999999998</v>
      </c>
      <c r="N174" s="19">
        <v>2.1</v>
      </c>
      <c r="O174" s="21">
        <v>16.579999999999998</v>
      </c>
      <c r="P174" s="31" t="s">
        <v>22</v>
      </c>
      <c r="Q174" s="22" t="s">
        <v>23</v>
      </c>
      <c r="R174" s="32"/>
      <c r="S174" s="33"/>
    </row>
    <row r="175" spans="1:19" ht="22.5">
      <c r="A175" s="25" t="s">
        <v>24</v>
      </c>
      <c r="B175" s="26" t="s">
        <v>262</v>
      </c>
      <c r="C175" s="27"/>
      <c r="D175" s="28" t="s">
        <v>263</v>
      </c>
      <c r="E175" s="28"/>
      <c r="F175" s="155" t="s">
        <v>1387</v>
      </c>
      <c r="G175" s="29" t="s">
        <v>1388</v>
      </c>
      <c r="H175" s="31" t="s">
        <v>1389</v>
      </c>
      <c r="I175" s="30" t="s">
        <v>1387</v>
      </c>
      <c r="J175" s="30" t="s">
        <v>32</v>
      </c>
      <c r="K175" s="18" t="s">
        <v>19</v>
      </c>
      <c r="L175" s="19" t="s">
        <v>20</v>
      </c>
      <c r="M175" s="19">
        <v>79.53</v>
      </c>
      <c r="N175" s="19">
        <v>2.1</v>
      </c>
      <c r="O175" s="21">
        <v>81.2</v>
      </c>
      <c r="P175" s="31" t="s">
        <v>22</v>
      </c>
      <c r="Q175" s="22" t="s">
        <v>23</v>
      </c>
      <c r="R175" s="32"/>
      <c r="S175" s="33"/>
    </row>
    <row r="176" spans="1:19" ht="29.25">
      <c r="A176" s="25" t="s">
        <v>24</v>
      </c>
      <c r="B176" s="26" t="s">
        <v>262</v>
      </c>
      <c r="C176" s="27"/>
      <c r="D176" s="28" t="s">
        <v>263</v>
      </c>
      <c r="E176" s="28"/>
      <c r="F176" s="155" t="s">
        <v>1467</v>
      </c>
      <c r="G176" s="29" t="s">
        <v>1468</v>
      </c>
      <c r="H176" s="31" t="s">
        <v>1469</v>
      </c>
      <c r="I176" s="30" t="s">
        <v>1470</v>
      </c>
      <c r="J176" s="30" t="s">
        <v>32</v>
      </c>
      <c r="K176" s="18" t="s">
        <v>19</v>
      </c>
      <c r="L176" s="19" t="s">
        <v>20</v>
      </c>
      <c r="M176" s="19">
        <v>38.479999999999997</v>
      </c>
      <c r="N176" s="19">
        <v>5.5</v>
      </c>
      <c r="O176" s="21">
        <v>40.6</v>
      </c>
      <c r="P176" s="31" t="s">
        <v>22</v>
      </c>
      <c r="Q176" s="22" t="s">
        <v>23</v>
      </c>
      <c r="R176" s="32">
        <v>3</v>
      </c>
      <c r="S176" s="33" t="s">
        <v>1471</v>
      </c>
    </row>
    <row r="177" spans="1:19" ht="22.5">
      <c r="A177" s="25" t="s">
        <v>24</v>
      </c>
      <c r="B177" s="26" t="s">
        <v>262</v>
      </c>
      <c r="C177" s="27"/>
      <c r="D177" s="28" t="s">
        <v>263</v>
      </c>
      <c r="E177" s="28"/>
      <c r="F177" s="155" t="s">
        <v>1611</v>
      </c>
      <c r="G177" s="29" t="s">
        <v>1612</v>
      </c>
      <c r="H177" s="31" t="s">
        <v>1613</v>
      </c>
      <c r="I177" s="30" t="s">
        <v>1614</v>
      </c>
      <c r="J177" s="30" t="s">
        <v>32</v>
      </c>
      <c r="K177" s="18" t="s">
        <v>19</v>
      </c>
      <c r="L177" s="19" t="s">
        <v>20</v>
      </c>
      <c r="M177" s="19">
        <v>20.91</v>
      </c>
      <c r="N177" s="19">
        <v>0</v>
      </c>
      <c r="O177" s="21">
        <v>20.91</v>
      </c>
      <c r="P177" s="31" t="s">
        <v>22</v>
      </c>
      <c r="Q177" s="22" t="s">
        <v>23</v>
      </c>
      <c r="R177" s="32">
        <v>2</v>
      </c>
      <c r="S177" s="33" t="s">
        <v>268</v>
      </c>
    </row>
    <row r="178" spans="1:19" ht="36">
      <c r="A178" s="25" t="s">
        <v>24</v>
      </c>
      <c r="B178" s="26" t="s">
        <v>262</v>
      </c>
      <c r="C178" s="27"/>
      <c r="D178" s="28" t="s">
        <v>263</v>
      </c>
      <c r="E178" s="28"/>
      <c r="F178" s="129" t="s">
        <v>264</v>
      </c>
      <c r="G178" s="29" t="s">
        <v>265</v>
      </c>
      <c r="H178" s="31" t="s">
        <v>266</v>
      </c>
      <c r="I178" s="30" t="s">
        <v>267</v>
      </c>
      <c r="J178" s="30" t="s">
        <v>32</v>
      </c>
      <c r="K178" s="18" t="s">
        <v>19</v>
      </c>
      <c r="L178" s="19" t="s">
        <v>20</v>
      </c>
      <c r="M178" s="19">
        <v>65.98</v>
      </c>
      <c r="N178" s="19">
        <v>0</v>
      </c>
      <c r="O178" s="21">
        <v>65.98</v>
      </c>
      <c r="P178" s="31" t="s">
        <v>22</v>
      </c>
      <c r="Q178" s="22" t="s">
        <v>23</v>
      </c>
      <c r="R178" s="35">
        <v>2</v>
      </c>
      <c r="S178" s="33" t="s">
        <v>268</v>
      </c>
    </row>
    <row r="179" spans="1:19" ht="22.5">
      <c r="A179" s="25" t="s">
        <v>24</v>
      </c>
      <c r="B179" s="26" t="s">
        <v>262</v>
      </c>
      <c r="C179" s="27"/>
      <c r="D179" s="28" t="s">
        <v>263</v>
      </c>
      <c r="E179" s="28"/>
      <c r="F179" s="155" t="s">
        <v>1986</v>
      </c>
      <c r="G179" s="29" t="s">
        <v>1987</v>
      </c>
      <c r="H179" s="31" t="s">
        <v>1988</v>
      </c>
      <c r="I179" s="30" t="s">
        <v>1989</v>
      </c>
      <c r="J179" s="30" t="s">
        <v>18</v>
      </c>
      <c r="K179" s="18" t="s">
        <v>19</v>
      </c>
      <c r="L179" s="19" t="s">
        <v>20</v>
      </c>
      <c r="M179" s="19">
        <v>68.599999999999994</v>
      </c>
      <c r="N179" s="19">
        <v>2.1</v>
      </c>
      <c r="O179" s="21">
        <v>70.040000000000006</v>
      </c>
      <c r="P179" s="37" t="s">
        <v>133</v>
      </c>
      <c r="Q179" s="22" t="s">
        <v>23</v>
      </c>
      <c r="R179" s="32"/>
      <c r="S179" s="33"/>
    </row>
    <row r="180" spans="1:19" ht="22.5">
      <c r="A180" s="25" t="s">
        <v>24</v>
      </c>
      <c r="B180" s="26" t="s">
        <v>262</v>
      </c>
      <c r="C180" s="27"/>
      <c r="D180" s="28" t="s">
        <v>263</v>
      </c>
      <c r="E180" s="28"/>
      <c r="F180" s="155" t="s">
        <v>1990</v>
      </c>
      <c r="G180" s="29" t="s">
        <v>1991</v>
      </c>
      <c r="H180" s="31" t="s">
        <v>1992</v>
      </c>
      <c r="I180" s="30" t="s">
        <v>1989</v>
      </c>
      <c r="J180" s="30" t="s">
        <v>18</v>
      </c>
      <c r="K180" s="18" t="s">
        <v>19</v>
      </c>
      <c r="L180" s="19" t="s">
        <v>20</v>
      </c>
      <c r="M180" s="19">
        <v>68.599999999999994</v>
      </c>
      <c r="N180" s="19">
        <v>2.1</v>
      </c>
      <c r="O180" s="21">
        <v>70.040000000000006</v>
      </c>
      <c r="P180" s="37" t="s">
        <v>133</v>
      </c>
      <c r="Q180" s="22" t="s">
        <v>23</v>
      </c>
      <c r="R180" s="32"/>
      <c r="S180" s="33"/>
    </row>
    <row r="181" spans="1:19" ht="22.5">
      <c r="A181" s="25" t="s">
        <v>24</v>
      </c>
      <c r="B181" s="26" t="s">
        <v>262</v>
      </c>
      <c r="C181" s="27"/>
      <c r="D181" s="28" t="s">
        <v>263</v>
      </c>
      <c r="E181" s="28"/>
      <c r="F181" s="155" t="s">
        <v>2077</v>
      </c>
      <c r="G181" s="29" t="s">
        <v>2078</v>
      </c>
      <c r="H181" s="31" t="s">
        <v>2079</v>
      </c>
      <c r="I181" s="30" t="s">
        <v>1470</v>
      </c>
      <c r="J181" s="30" t="s">
        <v>32</v>
      </c>
      <c r="K181" s="18" t="s">
        <v>19</v>
      </c>
      <c r="L181" s="19" t="s">
        <v>20</v>
      </c>
      <c r="M181" s="19">
        <v>52.91</v>
      </c>
      <c r="N181" s="19">
        <v>5.5</v>
      </c>
      <c r="O181" s="21">
        <v>55.82</v>
      </c>
      <c r="P181" s="31" t="s">
        <v>22</v>
      </c>
      <c r="Q181" s="22" t="s">
        <v>23</v>
      </c>
      <c r="R181" s="32">
        <v>2</v>
      </c>
      <c r="S181" s="33" t="s">
        <v>268</v>
      </c>
    </row>
    <row r="182" spans="1:19" ht="29.25">
      <c r="A182" s="25" t="s">
        <v>24</v>
      </c>
      <c r="B182" s="26" t="s">
        <v>262</v>
      </c>
      <c r="C182" s="27"/>
      <c r="D182" s="28" t="s">
        <v>263</v>
      </c>
      <c r="E182" s="28"/>
      <c r="F182" s="155" t="s">
        <v>334</v>
      </c>
      <c r="G182" s="29" t="s">
        <v>335</v>
      </c>
      <c r="H182" s="31" t="s">
        <v>336</v>
      </c>
      <c r="I182" s="30" t="s">
        <v>233</v>
      </c>
      <c r="J182" s="30" t="s">
        <v>32</v>
      </c>
      <c r="K182" s="18" t="s">
        <v>19</v>
      </c>
      <c r="L182" s="40" t="s">
        <v>337</v>
      </c>
      <c r="M182" s="40">
        <v>95.25</v>
      </c>
      <c r="N182" s="41">
        <v>5.5</v>
      </c>
      <c r="O182" s="42">
        <v>100.49</v>
      </c>
      <c r="P182" s="31" t="s">
        <v>22</v>
      </c>
      <c r="Q182" s="22" t="s">
        <v>23</v>
      </c>
      <c r="R182" s="32">
        <v>3</v>
      </c>
      <c r="S182" s="33" t="s">
        <v>338</v>
      </c>
    </row>
    <row r="183" spans="1:19" ht="22.5">
      <c r="A183" s="25" t="s">
        <v>24</v>
      </c>
      <c r="B183" s="26" t="s">
        <v>262</v>
      </c>
      <c r="C183" s="27"/>
      <c r="D183" s="28" t="s">
        <v>263</v>
      </c>
      <c r="E183" s="28"/>
      <c r="F183" s="155" t="s">
        <v>2192</v>
      </c>
      <c r="G183" s="29" t="s">
        <v>2193</v>
      </c>
      <c r="H183" s="31" t="s">
        <v>2194</v>
      </c>
      <c r="I183" s="30" t="s">
        <v>391</v>
      </c>
      <c r="J183" s="30" t="s">
        <v>32</v>
      </c>
      <c r="K183" s="18" t="s">
        <v>19</v>
      </c>
      <c r="L183" s="19" t="s">
        <v>20</v>
      </c>
      <c r="M183" s="19">
        <v>42.34</v>
      </c>
      <c r="N183" s="19">
        <v>5.5</v>
      </c>
      <c r="O183" s="21">
        <v>44.67</v>
      </c>
      <c r="P183" s="173" t="s">
        <v>22</v>
      </c>
      <c r="Q183" s="22" t="s">
        <v>23</v>
      </c>
      <c r="R183" s="48">
        <v>2</v>
      </c>
      <c r="S183" s="49" t="s">
        <v>268</v>
      </c>
    </row>
    <row r="184" spans="1:19" ht="22.5">
      <c r="A184" s="25" t="s">
        <v>24</v>
      </c>
      <c r="B184" s="26" t="s">
        <v>262</v>
      </c>
      <c r="C184" s="27"/>
      <c r="D184" s="28" t="s">
        <v>263</v>
      </c>
      <c r="E184" s="28"/>
      <c r="F184" s="155" t="s">
        <v>2195</v>
      </c>
      <c r="G184" s="29" t="s">
        <v>2196</v>
      </c>
      <c r="H184" s="31" t="s">
        <v>2197</v>
      </c>
      <c r="I184" s="30" t="s">
        <v>1470</v>
      </c>
      <c r="J184" s="30" t="s">
        <v>32</v>
      </c>
      <c r="K184" s="18" t="s">
        <v>19</v>
      </c>
      <c r="L184" s="19" t="s">
        <v>20</v>
      </c>
      <c r="M184" s="19">
        <v>47.1</v>
      </c>
      <c r="N184" s="19">
        <v>2.1</v>
      </c>
      <c r="O184" s="21">
        <v>48.09</v>
      </c>
      <c r="P184" s="173" t="s">
        <v>22</v>
      </c>
      <c r="Q184" s="22" t="s">
        <v>23</v>
      </c>
      <c r="R184" s="48">
        <v>2</v>
      </c>
      <c r="S184" s="49" t="s">
        <v>268</v>
      </c>
    </row>
    <row r="185" spans="1:19" ht="30">
      <c r="A185" s="25" t="s">
        <v>24</v>
      </c>
      <c r="B185" s="26" t="s">
        <v>262</v>
      </c>
      <c r="C185" s="27" t="s">
        <v>26</v>
      </c>
      <c r="D185" s="28" t="s">
        <v>263</v>
      </c>
      <c r="E185" s="28"/>
      <c r="F185" s="155" t="s">
        <v>388</v>
      </c>
      <c r="G185" s="29" t="s">
        <v>389</v>
      </c>
      <c r="H185" s="31" t="s">
        <v>390</v>
      </c>
      <c r="I185" s="30" t="s">
        <v>391</v>
      </c>
      <c r="J185" s="30" t="s">
        <v>32</v>
      </c>
      <c r="K185" s="18" t="s">
        <v>19</v>
      </c>
      <c r="L185" s="19" t="s">
        <v>337</v>
      </c>
      <c r="M185" s="19">
        <v>134.69</v>
      </c>
      <c r="N185" s="19">
        <v>5.5</v>
      </c>
      <c r="O185" s="58">
        <v>142.1</v>
      </c>
      <c r="P185" s="31" t="s">
        <v>22</v>
      </c>
      <c r="Q185" s="22" t="s">
        <v>23</v>
      </c>
      <c r="R185" s="36">
        <v>2</v>
      </c>
      <c r="S185" s="59" t="s">
        <v>268</v>
      </c>
    </row>
    <row r="186" spans="1:19" ht="22.5">
      <c r="A186" s="25" t="s">
        <v>24</v>
      </c>
      <c r="B186" s="26" t="s">
        <v>262</v>
      </c>
      <c r="C186" s="27" t="s">
        <v>26</v>
      </c>
      <c r="D186" s="28" t="s">
        <v>263</v>
      </c>
      <c r="E186" s="28"/>
      <c r="F186" s="155" t="s">
        <v>2467</v>
      </c>
      <c r="G186" s="29" t="s">
        <v>2468</v>
      </c>
      <c r="H186" s="31" t="s">
        <v>2469</v>
      </c>
      <c r="I186" s="30" t="s">
        <v>1242</v>
      </c>
      <c r="J186" s="30" t="s">
        <v>32</v>
      </c>
      <c r="K186" s="18" t="s">
        <v>19</v>
      </c>
      <c r="L186" s="19" t="s">
        <v>20</v>
      </c>
      <c r="M186" s="19">
        <v>83.23</v>
      </c>
      <c r="N186" s="19">
        <v>0</v>
      </c>
      <c r="O186" s="21">
        <v>83.23</v>
      </c>
      <c r="P186" s="173" t="s">
        <v>22</v>
      </c>
      <c r="Q186" s="22" t="s">
        <v>23</v>
      </c>
      <c r="R186" s="48">
        <v>3</v>
      </c>
      <c r="S186" s="49" t="s">
        <v>2470</v>
      </c>
    </row>
    <row r="187" spans="1:19" ht="22.5">
      <c r="A187" s="25" t="s">
        <v>24</v>
      </c>
      <c r="B187" s="26" t="s">
        <v>60</v>
      </c>
      <c r="C187" s="27" t="s">
        <v>26</v>
      </c>
      <c r="D187" s="28" t="s">
        <v>61</v>
      </c>
      <c r="E187" s="28"/>
      <c r="F187" s="129" t="s">
        <v>55</v>
      </c>
      <c r="G187" s="29" t="s">
        <v>56</v>
      </c>
      <c r="H187" s="31" t="s">
        <v>57</v>
      </c>
      <c r="I187" s="30" t="s">
        <v>58</v>
      </c>
      <c r="J187" s="30" t="s">
        <v>32</v>
      </c>
      <c r="K187" s="18" t="s">
        <v>19</v>
      </c>
      <c r="L187" s="19" t="s">
        <v>20</v>
      </c>
      <c r="M187" s="19">
        <v>44.73</v>
      </c>
      <c r="N187" s="19">
        <v>2.1</v>
      </c>
      <c r="O187" s="21">
        <v>45.67</v>
      </c>
      <c r="P187" s="31" t="s">
        <v>22</v>
      </c>
      <c r="Q187" s="22" t="s">
        <v>23</v>
      </c>
      <c r="R187" s="32">
        <v>2</v>
      </c>
      <c r="S187" s="33" t="s">
        <v>59</v>
      </c>
    </row>
    <row r="188" spans="1:19" ht="22.5">
      <c r="A188" s="25" t="s">
        <v>24</v>
      </c>
      <c r="B188" s="26" t="s">
        <v>60</v>
      </c>
      <c r="C188" s="27"/>
      <c r="D188" s="28" t="s">
        <v>61</v>
      </c>
      <c r="E188" s="28"/>
      <c r="F188" s="129" t="s">
        <v>77</v>
      </c>
      <c r="G188" s="29" t="s">
        <v>78</v>
      </c>
      <c r="H188" s="31" t="s">
        <v>79</v>
      </c>
      <c r="I188" s="30" t="s">
        <v>80</v>
      </c>
      <c r="J188" s="30" t="s">
        <v>32</v>
      </c>
      <c r="K188" s="18" t="s">
        <v>19</v>
      </c>
      <c r="L188" s="19" t="s">
        <v>20</v>
      </c>
      <c r="M188" s="19">
        <v>81.2</v>
      </c>
      <c r="N188" s="19">
        <v>0</v>
      </c>
      <c r="O188" s="21">
        <v>81.2</v>
      </c>
      <c r="P188" s="31" t="s">
        <v>22</v>
      </c>
      <c r="Q188" s="22" t="s">
        <v>23</v>
      </c>
      <c r="R188" s="32">
        <v>2</v>
      </c>
      <c r="S188" s="33" t="s">
        <v>59</v>
      </c>
    </row>
    <row r="189" spans="1:19" ht="22.5">
      <c r="A189" s="25" t="s">
        <v>24</v>
      </c>
      <c r="B189" s="26" t="s">
        <v>60</v>
      </c>
      <c r="C189" s="27"/>
      <c r="D189" s="28">
        <v>16</v>
      </c>
      <c r="E189" s="28"/>
      <c r="F189" s="131" t="s">
        <v>81</v>
      </c>
      <c r="G189" s="15" t="s">
        <v>82</v>
      </c>
      <c r="H189" s="16" t="s">
        <v>83</v>
      </c>
      <c r="I189" s="17" t="s">
        <v>84</v>
      </c>
      <c r="J189" s="17" t="s">
        <v>18</v>
      </c>
      <c r="K189" s="18" t="s">
        <v>19</v>
      </c>
      <c r="L189" s="19" t="s">
        <v>41</v>
      </c>
      <c r="M189" s="19">
        <v>368.68</v>
      </c>
      <c r="N189" s="19">
        <v>2.1</v>
      </c>
      <c r="O189" s="21">
        <v>376.42</v>
      </c>
      <c r="P189" s="31" t="s">
        <v>85</v>
      </c>
      <c r="Q189" s="22" t="s">
        <v>42</v>
      </c>
      <c r="R189" s="32"/>
      <c r="S189" s="43"/>
    </row>
    <row r="190" spans="1:19" ht="48">
      <c r="A190" s="25" t="s">
        <v>24</v>
      </c>
      <c r="B190" s="26" t="s">
        <v>60</v>
      </c>
      <c r="C190" s="27"/>
      <c r="D190" s="28" t="s">
        <v>61</v>
      </c>
      <c r="E190" s="28"/>
      <c r="F190" s="130" t="s">
        <v>798</v>
      </c>
      <c r="G190" s="29" t="s">
        <v>799</v>
      </c>
      <c r="H190" s="31" t="s">
        <v>800</v>
      </c>
      <c r="I190" s="30" t="s">
        <v>801</v>
      </c>
      <c r="J190" s="30" t="s">
        <v>32</v>
      </c>
      <c r="K190" s="18" t="s">
        <v>19</v>
      </c>
      <c r="L190" s="19" t="s">
        <v>20</v>
      </c>
      <c r="M190" s="19">
        <v>57.72</v>
      </c>
      <c r="N190" s="19">
        <v>5.5</v>
      </c>
      <c r="O190" s="21">
        <v>60.89</v>
      </c>
      <c r="P190" s="31" t="s">
        <v>22</v>
      </c>
      <c r="Q190" s="22" t="s">
        <v>23</v>
      </c>
      <c r="R190" s="32"/>
      <c r="S190" s="33"/>
    </row>
    <row r="191" spans="1:19" ht="22.5">
      <c r="A191" s="25" t="s">
        <v>24</v>
      </c>
      <c r="B191" s="26" t="s">
        <v>60</v>
      </c>
      <c r="C191" s="27"/>
      <c r="D191" s="28" t="s">
        <v>61</v>
      </c>
      <c r="E191" s="28"/>
      <c r="F191" s="129" t="s">
        <v>883</v>
      </c>
      <c r="G191" s="29" t="s">
        <v>884</v>
      </c>
      <c r="H191" s="31" t="s">
        <v>885</v>
      </c>
      <c r="I191" s="30" t="s">
        <v>886</v>
      </c>
      <c r="J191" s="30" t="s">
        <v>32</v>
      </c>
      <c r="K191" s="18" t="s">
        <v>19</v>
      </c>
      <c r="L191" s="19" t="s">
        <v>20</v>
      </c>
      <c r="M191" s="19">
        <v>72.16</v>
      </c>
      <c r="N191" s="19">
        <v>5.5</v>
      </c>
      <c r="O191" s="21">
        <v>76.13</v>
      </c>
      <c r="P191" s="31" t="s">
        <v>22</v>
      </c>
      <c r="Q191" s="22" t="s">
        <v>23</v>
      </c>
      <c r="R191" s="32"/>
      <c r="S191" s="33"/>
    </row>
    <row r="192" spans="1:19" ht="24">
      <c r="A192" s="25" t="s">
        <v>24</v>
      </c>
      <c r="B192" s="26" t="s">
        <v>60</v>
      </c>
      <c r="C192" s="27"/>
      <c r="D192" s="28" t="s">
        <v>61</v>
      </c>
      <c r="E192" s="28"/>
      <c r="F192" s="129" t="s">
        <v>2628</v>
      </c>
      <c r="G192" s="34" t="s">
        <v>910</v>
      </c>
      <c r="H192" s="31" t="s">
        <v>911</v>
      </c>
      <c r="I192" s="30" t="s">
        <v>912</v>
      </c>
      <c r="J192" s="30"/>
      <c r="K192" s="18" t="s">
        <v>19</v>
      </c>
      <c r="L192" s="40" t="s">
        <v>913</v>
      </c>
      <c r="M192" s="40"/>
      <c r="N192" s="41">
        <v>0</v>
      </c>
      <c r="O192" s="42">
        <v>0</v>
      </c>
      <c r="P192" s="31" t="s">
        <v>22</v>
      </c>
      <c r="Q192" s="22" t="s">
        <v>23</v>
      </c>
      <c r="R192" s="32"/>
      <c r="S192" s="33"/>
    </row>
    <row r="193" spans="1:19" ht="22.5">
      <c r="A193" s="25" t="s">
        <v>24</v>
      </c>
      <c r="B193" s="26" t="s">
        <v>60</v>
      </c>
      <c r="C193" s="27"/>
      <c r="D193" s="28" t="s">
        <v>61</v>
      </c>
      <c r="E193" s="28"/>
      <c r="F193" s="131" t="s">
        <v>1037</v>
      </c>
      <c r="G193" s="29" t="s">
        <v>1038</v>
      </c>
      <c r="H193" s="31" t="s">
        <v>1039</v>
      </c>
      <c r="I193" s="30" t="s">
        <v>1040</v>
      </c>
      <c r="J193" s="30" t="s">
        <v>32</v>
      </c>
      <c r="K193" s="18" t="s">
        <v>19</v>
      </c>
      <c r="L193" s="19" t="s">
        <v>20</v>
      </c>
      <c r="M193" s="19">
        <v>37.909999999999997</v>
      </c>
      <c r="N193" s="19">
        <v>2.1</v>
      </c>
      <c r="O193" s="21">
        <v>38.71</v>
      </c>
      <c r="P193" s="31" t="s">
        <v>22</v>
      </c>
      <c r="Q193" s="22" t="s">
        <v>23</v>
      </c>
      <c r="R193" s="32">
        <v>2</v>
      </c>
      <c r="S193" s="33" t="s">
        <v>1041</v>
      </c>
    </row>
    <row r="194" spans="1:19" ht="22.5">
      <c r="A194" s="25" t="s">
        <v>24</v>
      </c>
      <c r="B194" s="26" t="s">
        <v>60</v>
      </c>
      <c r="C194" s="27"/>
      <c r="D194" s="28" t="s">
        <v>61</v>
      </c>
      <c r="E194" s="28"/>
      <c r="F194" s="129" t="s">
        <v>1075</v>
      </c>
      <c r="G194" s="29" t="s">
        <v>1076</v>
      </c>
      <c r="H194" s="31" t="s">
        <v>1077</v>
      </c>
      <c r="I194" s="30" t="s">
        <v>1078</v>
      </c>
      <c r="J194" s="30" t="s">
        <v>32</v>
      </c>
      <c r="K194" s="18" t="s">
        <v>19</v>
      </c>
      <c r="L194" s="19" t="s">
        <v>20</v>
      </c>
      <c r="M194" s="19">
        <v>76.790000000000006</v>
      </c>
      <c r="N194" s="19">
        <v>2.1</v>
      </c>
      <c r="O194" s="21">
        <v>78.400000000000006</v>
      </c>
      <c r="P194" s="31" t="s">
        <v>22</v>
      </c>
      <c r="Q194" s="22" t="s">
        <v>23</v>
      </c>
      <c r="R194" s="32">
        <v>3</v>
      </c>
      <c r="S194" s="33" t="s">
        <v>1079</v>
      </c>
    </row>
    <row r="195" spans="1:19" ht="22.5">
      <c r="A195" s="25" t="s">
        <v>24</v>
      </c>
      <c r="B195" s="26" t="s">
        <v>60</v>
      </c>
      <c r="C195" s="27"/>
      <c r="D195" s="28">
        <v>16</v>
      </c>
      <c r="E195" s="28"/>
      <c r="F195" s="131" t="s">
        <v>153</v>
      </c>
      <c r="G195" s="15" t="s">
        <v>154</v>
      </c>
      <c r="H195" s="16" t="s">
        <v>155</v>
      </c>
      <c r="I195" s="17" t="s">
        <v>124</v>
      </c>
      <c r="J195" s="17" t="s">
        <v>32</v>
      </c>
      <c r="K195" s="18" t="s">
        <v>19</v>
      </c>
      <c r="L195" s="19" t="s">
        <v>20</v>
      </c>
      <c r="M195" s="19">
        <v>72.16</v>
      </c>
      <c r="N195" s="19">
        <v>5.5</v>
      </c>
      <c r="O195" s="21">
        <v>76.13</v>
      </c>
      <c r="P195" s="31" t="s">
        <v>22</v>
      </c>
      <c r="Q195" s="22" t="s">
        <v>23</v>
      </c>
      <c r="R195" s="32"/>
      <c r="S195" s="43"/>
    </row>
    <row r="196" spans="1:19" ht="22.5">
      <c r="A196" s="25" t="s">
        <v>24</v>
      </c>
      <c r="B196" s="26" t="s">
        <v>60</v>
      </c>
      <c r="C196" s="27"/>
      <c r="D196" s="28" t="s">
        <v>61</v>
      </c>
      <c r="E196" s="28"/>
      <c r="F196" s="129" t="s">
        <v>1126</v>
      </c>
      <c r="G196" s="29" t="s">
        <v>1127</v>
      </c>
      <c r="H196" s="31" t="s">
        <v>1128</v>
      </c>
      <c r="I196" s="30" t="s">
        <v>534</v>
      </c>
      <c r="J196" s="30" t="s">
        <v>32</v>
      </c>
      <c r="K196" s="18" t="s">
        <v>19</v>
      </c>
      <c r="L196" s="19" t="s">
        <v>20</v>
      </c>
      <c r="M196" s="19">
        <v>51.1</v>
      </c>
      <c r="N196" s="19">
        <v>2.1</v>
      </c>
      <c r="O196" s="21">
        <v>52.17</v>
      </c>
      <c r="P196" s="31" t="s">
        <v>22</v>
      </c>
      <c r="Q196" s="22" t="s">
        <v>23</v>
      </c>
      <c r="R196" s="32">
        <v>2</v>
      </c>
      <c r="S196" s="33" t="s">
        <v>1129</v>
      </c>
    </row>
    <row r="197" spans="1:19" ht="22.5">
      <c r="A197" s="25" t="s">
        <v>24</v>
      </c>
      <c r="B197" s="26" t="s">
        <v>60</v>
      </c>
      <c r="C197" s="27"/>
      <c r="D197" s="28" t="s">
        <v>61</v>
      </c>
      <c r="E197" s="28"/>
      <c r="F197" s="129" t="s">
        <v>1130</v>
      </c>
      <c r="G197" s="29" t="s">
        <v>1131</v>
      </c>
      <c r="H197" s="31" t="s">
        <v>1132</v>
      </c>
      <c r="I197" s="30" t="s">
        <v>534</v>
      </c>
      <c r="J197" s="30" t="s">
        <v>32</v>
      </c>
      <c r="K197" s="18" t="s">
        <v>19</v>
      </c>
      <c r="L197" s="19" t="s">
        <v>20</v>
      </c>
      <c r="M197" s="19">
        <v>51.1</v>
      </c>
      <c r="N197" s="19">
        <v>2.1</v>
      </c>
      <c r="O197" s="21">
        <v>52.17</v>
      </c>
      <c r="P197" s="31" t="s">
        <v>22</v>
      </c>
      <c r="Q197" s="22" t="s">
        <v>23</v>
      </c>
      <c r="R197" s="32">
        <v>2</v>
      </c>
      <c r="S197" s="33" t="s">
        <v>1129</v>
      </c>
    </row>
    <row r="198" spans="1:19" ht="22.5">
      <c r="A198" s="25" t="s">
        <v>24</v>
      </c>
      <c r="B198" s="26" t="s">
        <v>60</v>
      </c>
      <c r="C198" s="27"/>
      <c r="D198" s="28" t="s">
        <v>61</v>
      </c>
      <c r="E198" s="28"/>
      <c r="F198" s="129" t="s">
        <v>1137</v>
      </c>
      <c r="G198" s="29" t="s">
        <v>1138</v>
      </c>
      <c r="H198" s="31" t="s">
        <v>1139</v>
      </c>
      <c r="I198" s="30" t="s">
        <v>429</v>
      </c>
      <c r="J198" s="30" t="s">
        <v>18</v>
      </c>
      <c r="K198" s="18" t="s">
        <v>19</v>
      </c>
      <c r="L198" s="19" t="s">
        <v>20</v>
      </c>
      <c r="M198" s="19">
        <v>91.4</v>
      </c>
      <c r="N198" s="19">
        <v>5.5</v>
      </c>
      <c r="O198" s="21">
        <v>96.43</v>
      </c>
      <c r="P198" s="31" t="s">
        <v>22</v>
      </c>
      <c r="Q198" s="22" t="s">
        <v>23</v>
      </c>
      <c r="R198" s="32">
        <v>3</v>
      </c>
      <c r="S198" s="33" t="s">
        <v>1140</v>
      </c>
    </row>
    <row r="199" spans="1:19" ht="22.5">
      <c r="A199" s="25" t="s">
        <v>24</v>
      </c>
      <c r="B199" s="26" t="s">
        <v>60</v>
      </c>
      <c r="C199" s="27"/>
      <c r="D199" s="28" t="s">
        <v>61</v>
      </c>
      <c r="E199" s="28"/>
      <c r="F199" s="129" t="s">
        <v>1171</v>
      </c>
      <c r="G199" s="29" t="s">
        <v>1172</v>
      </c>
      <c r="H199" s="31" t="s">
        <v>1173</v>
      </c>
      <c r="I199" s="30" t="s">
        <v>1174</v>
      </c>
      <c r="J199" s="30" t="s">
        <v>32</v>
      </c>
      <c r="K199" s="18" t="s">
        <v>19</v>
      </c>
      <c r="L199" s="19" t="s">
        <v>20</v>
      </c>
      <c r="M199" s="19">
        <v>58.66</v>
      </c>
      <c r="N199" s="19">
        <v>2.1</v>
      </c>
      <c r="O199" s="21">
        <v>59.89</v>
      </c>
      <c r="P199" s="31" t="s">
        <v>22</v>
      </c>
      <c r="Q199" s="22" t="s">
        <v>23</v>
      </c>
      <c r="R199" s="32">
        <v>2</v>
      </c>
      <c r="S199" s="33" t="s">
        <v>1129</v>
      </c>
    </row>
    <row r="200" spans="1:19" ht="67.5">
      <c r="A200" s="25" t="s">
        <v>24</v>
      </c>
      <c r="B200" s="26" t="s">
        <v>60</v>
      </c>
      <c r="C200" s="46"/>
      <c r="D200" s="28" t="s">
        <v>61</v>
      </c>
      <c r="E200" s="28"/>
      <c r="F200" s="129" t="s">
        <v>1191</v>
      </c>
      <c r="G200" s="29" t="s">
        <v>1192</v>
      </c>
      <c r="H200" s="31" t="s">
        <v>1193</v>
      </c>
      <c r="I200" s="30" t="s">
        <v>1194</v>
      </c>
      <c r="J200" s="30" t="s">
        <v>18</v>
      </c>
      <c r="K200" s="18" t="s">
        <v>19</v>
      </c>
      <c r="L200" s="19" t="s">
        <v>20</v>
      </c>
      <c r="M200" s="19">
        <v>414.22</v>
      </c>
      <c r="N200" s="19">
        <v>2.1</v>
      </c>
      <c r="O200" s="21">
        <v>422.92</v>
      </c>
      <c r="P200" s="31" t="s">
        <v>22</v>
      </c>
      <c r="Q200" s="22" t="s">
        <v>23</v>
      </c>
      <c r="R200" s="35">
        <v>7</v>
      </c>
      <c r="S200" s="45" t="s">
        <v>1195</v>
      </c>
    </row>
    <row r="201" spans="1:19" ht="22.5">
      <c r="A201" s="25" t="s">
        <v>24</v>
      </c>
      <c r="B201" s="26" t="s">
        <v>60</v>
      </c>
      <c r="C201" s="27"/>
      <c r="D201" s="28" t="s">
        <v>61</v>
      </c>
      <c r="E201" s="28"/>
      <c r="F201" s="129" t="s">
        <v>1214</v>
      </c>
      <c r="G201" s="29" t="s">
        <v>1215</v>
      </c>
      <c r="H201" s="31" t="s">
        <v>1216</v>
      </c>
      <c r="I201" s="30" t="s">
        <v>1217</v>
      </c>
      <c r="J201" s="30" t="s">
        <v>32</v>
      </c>
      <c r="K201" s="18" t="s">
        <v>19</v>
      </c>
      <c r="L201" s="19" t="s">
        <v>20</v>
      </c>
      <c r="M201" s="19">
        <v>30.45</v>
      </c>
      <c r="N201" s="19">
        <v>0</v>
      </c>
      <c r="O201" s="21">
        <v>30.45</v>
      </c>
      <c r="P201" s="31" t="s">
        <v>22</v>
      </c>
      <c r="Q201" s="22" t="s">
        <v>23</v>
      </c>
      <c r="R201" s="32">
        <v>2</v>
      </c>
      <c r="S201" s="100" t="s">
        <v>1218</v>
      </c>
    </row>
    <row r="202" spans="1:19" ht="29.25">
      <c r="A202" s="25" t="s">
        <v>24</v>
      </c>
      <c r="B202" s="26" t="s">
        <v>60</v>
      </c>
      <c r="C202" s="27"/>
      <c r="D202" s="28" t="s">
        <v>61</v>
      </c>
      <c r="E202" s="28"/>
      <c r="F202" s="129" t="s">
        <v>1239</v>
      </c>
      <c r="G202" s="29" t="s">
        <v>1240</v>
      </c>
      <c r="H202" s="31" t="s">
        <v>1241</v>
      </c>
      <c r="I202" s="30" t="s">
        <v>1242</v>
      </c>
      <c r="J202" s="30" t="s">
        <v>32</v>
      </c>
      <c r="K202" s="18" t="s">
        <v>19</v>
      </c>
      <c r="L202" s="19" t="s">
        <v>20</v>
      </c>
      <c r="M202" s="19">
        <v>34.51</v>
      </c>
      <c r="N202" s="19">
        <v>0</v>
      </c>
      <c r="O202" s="21">
        <v>34.51</v>
      </c>
      <c r="P202" s="31" t="s">
        <v>22</v>
      </c>
      <c r="Q202" s="22" t="s">
        <v>23</v>
      </c>
      <c r="R202" s="32">
        <v>3</v>
      </c>
      <c r="S202" s="33" t="s">
        <v>1243</v>
      </c>
    </row>
    <row r="203" spans="1:19" ht="29.25">
      <c r="A203" s="25" t="s">
        <v>24</v>
      </c>
      <c r="B203" s="26" t="s">
        <v>60</v>
      </c>
      <c r="C203" s="27" t="s">
        <v>26</v>
      </c>
      <c r="D203" s="28" t="s">
        <v>61</v>
      </c>
      <c r="E203" s="28"/>
      <c r="F203" s="129" t="s">
        <v>1244</v>
      </c>
      <c r="G203" s="29" t="s">
        <v>1245</v>
      </c>
      <c r="H203" s="31" t="s">
        <v>1246</v>
      </c>
      <c r="I203" s="30" t="s">
        <v>217</v>
      </c>
      <c r="J203" s="30" t="s">
        <v>18</v>
      </c>
      <c r="K203" s="18" t="s">
        <v>19</v>
      </c>
      <c r="L203" s="19" t="s">
        <v>20</v>
      </c>
      <c r="M203" s="19">
        <v>94.14</v>
      </c>
      <c r="N203" s="19">
        <v>5.5</v>
      </c>
      <c r="O203" s="21">
        <v>99.32</v>
      </c>
      <c r="P203" s="31" t="s">
        <v>22</v>
      </c>
      <c r="Q203" s="22" t="s">
        <v>23</v>
      </c>
      <c r="R203" s="32">
        <v>3</v>
      </c>
      <c r="S203" s="33" t="s">
        <v>1247</v>
      </c>
    </row>
    <row r="204" spans="1:19" ht="22.5">
      <c r="A204" s="25" t="s">
        <v>24</v>
      </c>
      <c r="B204" s="26" t="s">
        <v>60</v>
      </c>
      <c r="C204" s="27"/>
      <c r="D204" s="28" t="s">
        <v>61</v>
      </c>
      <c r="E204" s="28"/>
      <c r="F204" s="129" t="s">
        <v>175</v>
      </c>
      <c r="G204" s="29" t="s">
        <v>176</v>
      </c>
      <c r="H204" s="31" t="s">
        <v>177</v>
      </c>
      <c r="I204" s="30" t="s">
        <v>178</v>
      </c>
      <c r="J204" s="30" t="s">
        <v>32</v>
      </c>
      <c r="K204" s="18" t="s">
        <v>19</v>
      </c>
      <c r="L204" s="19" t="s">
        <v>20</v>
      </c>
      <c r="M204" s="19">
        <v>62.53</v>
      </c>
      <c r="N204" s="19">
        <v>5.5</v>
      </c>
      <c r="O204" s="21">
        <v>65.97</v>
      </c>
      <c r="P204" s="31" t="s">
        <v>22</v>
      </c>
      <c r="Q204" s="22" t="s">
        <v>23</v>
      </c>
      <c r="R204" s="32"/>
      <c r="S204" s="33"/>
    </row>
    <row r="205" spans="1:19" ht="22.5">
      <c r="A205" s="25" t="s">
        <v>24</v>
      </c>
      <c r="B205" s="26" t="s">
        <v>60</v>
      </c>
      <c r="C205" s="27"/>
      <c r="D205" s="28">
        <v>16</v>
      </c>
      <c r="E205" s="28"/>
      <c r="F205" s="131" t="s">
        <v>1282</v>
      </c>
      <c r="G205" s="15" t="s">
        <v>1283</v>
      </c>
      <c r="H205" s="16" t="s">
        <v>1284</v>
      </c>
      <c r="I205" s="17" t="s">
        <v>1285</v>
      </c>
      <c r="J205" s="17" t="s">
        <v>32</v>
      </c>
      <c r="K205" s="18" t="s">
        <v>19</v>
      </c>
      <c r="L205" s="19" t="s">
        <v>20</v>
      </c>
      <c r="M205" s="19">
        <v>73.569999999999993</v>
      </c>
      <c r="N205" s="19">
        <v>2.1</v>
      </c>
      <c r="O205" s="21">
        <v>75.11</v>
      </c>
      <c r="P205" s="31" t="s">
        <v>22</v>
      </c>
      <c r="Q205" s="22" t="s">
        <v>23</v>
      </c>
      <c r="R205" s="103"/>
      <c r="S205" s="90"/>
    </row>
    <row r="206" spans="1:19" ht="29.25">
      <c r="A206" s="25" t="s">
        <v>24</v>
      </c>
      <c r="B206" s="26" t="s">
        <v>60</v>
      </c>
      <c r="C206" s="27"/>
      <c r="D206" s="28" t="s">
        <v>61</v>
      </c>
      <c r="E206" s="28"/>
      <c r="F206" s="129" t="s">
        <v>1286</v>
      </c>
      <c r="G206" s="29" t="s">
        <v>1287</v>
      </c>
      <c r="H206" s="31" t="s">
        <v>1288</v>
      </c>
      <c r="I206" s="30" t="s">
        <v>1289</v>
      </c>
      <c r="J206" s="30" t="s">
        <v>32</v>
      </c>
      <c r="K206" s="18" t="s">
        <v>19</v>
      </c>
      <c r="L206" s="19" t="s">
        <v>20</v>
      </c>
      <c r="M206" s="19">
        <v>48.71</v>
      </c>
      <c r="N206" s="19">
        <v>2.1</v>
      </c>
      <c r="O206" s="21">
        <v>49.73</v>
      </c>
      <c r="P206" s="31" t="s">
        <v>22</v>
      </c>
      <c r="Q206" s="22" t="s">
        <v>23</v>
      </c>
      <c r="R206" s="32">
        <v>4</v>
      </c>
      <c r="S206" s="33" t="s">
        <v>1290</v>
      </c>
    </row>
    <row r="207" spans="1:19" ht="23.25">
      <c r="A207" s="25" t="s">
        <v>24</v>
      </c>
      <c r="B207" s="26" t="s">
        <v>60</v>
      </c>
      <c r="C207" s="27"/>
      <c r="D207" s="28">
        <v>16</v>
      </c>
      <c r="E207" s="28"/>
      <c r="F207" s="131" t="s">
        <v>214</v>
      </c>
      <c r="G207" s="15" t="s">
        <v>215</v>
      </c>
      <c r="H207" s="16" t="s">
        <v>216</v>
      </c>
      <c r="I207" s="17" t="s">
        <v>217</v>
      </c>
      <c r="J207" s="17" t="s">
        <v>32</v>
      </c>
      <c r="K207" s="50" t="s">
        <v>19</v>
      </c>
      <c r="L207" s="19" t="s">
        <v>20</v>
      </c>
      <c r="M207" s="19">
        <v>61.94</v>
      </c>
      <c r="N207" s="19">
        <v>5.5</v>
      </c>
      <c r="O207" s="21">
        <v>65.349999999999994</v>
      </c>
      <c r="P207" s="31" t="s">
        <v>22</v>
      </c>
      <c r="Q207" s="22" t="s">
        <v>23</v>
      </c>
      <c r="R207" s="32">
        <v>2</v>
      </c>
      <c r="S207" s="33" t="s">
        <v>218</v>
      </c>
    </row>
    <row r="208" spans="1:19" ht="22.5">
      <c r="A208" s="25" t="s">
        <v>24</v>
      </c>
      <c r="B208" s="26" t="s">
        <v>60</v>
      </c>
      <c r="C208" s="27"/>
      <c r="D208" s="28" t="s">
        <v>61</v>
      </c>
      <c r="E208" s="28"/>
      <c r="F208" s="129" t="s">
        <v>1445</v>
      </c>
      <c r="G208" s="29" t="s">
        <v>1446</v>
      </c>
      <c r="H208" s="31" t="s">
        <v>1447</v>
      </c>
      <c r="I208" s="30" t="s">
        <v>1448</v>
      </c>
      <c r="J208" s="30" t="s">
        <v>32</v>
      </c>
      <c r="K208" s="18" t="s">
        <v>19</v>
      </c>
      <c r="L208" s="19" t="s">
        <v>20</v>
      </c>
      <c r="M208" s="19">
        <v>31.81</v>
      </c>
      <c r="N208" s="19">
        <v>2.1</v>
      </c>
      <c r="O208" s="21">
        <v>32.479999999999997</v>
      </c>
      <c r="P208" s="31" t="s">
        <v>22</v>
      </c>
      <c r="Q208" s="22" t="s">
        <v>23</v>
      </c>
      <c r="R208" s="32"/>
      <c r="S208" s="33"/>
    </row>
    <row r="209" spans="1:19" ht="22.5">
      <c r="A209" s="25" t="s">
        <v>24</v>
      </c>
      <c r="B209" s="26" t="s">
        <v>60</v>
      </c>
      <c r="C209" s="27" t="s">
        <v>26</v>
      </c>
      <c r="D209" s="28" t="s">
        <v>61</v>
      </c>
      <c r="E209" s="28"/>
      <c r="F209" s="129" t="s">
        <v>1451</v>
      </c>
      <c r="G209" s="29" t="s">
        <v>1452</v>
      </c>
      <c r="H209" s="31" t="s">
        <v>1449</v>
      </c>
      <c r="I209" s="30" t="s">
        <v>1094</v>
      </c>
      <c r="J209" s="30" t="s">
        <v>32</v>
      </c>
      <c r="K209" s="18" t="s">
        <v>19</v>
      </c>
      <c r="L209" s="19" t="s">
        <v>20</v>
      </c>
      <c r="M209" s="19">
        <v>89.23</v>
      </c>
      <c r="N209" s="19">
        <v>2.1</v>
      </c>
      <c r="O209" s="21">
        <v>91.1</v>
      </c>
      <c r="P209" s="31" t="s">
        <v>22</v>
      </c>
      <c r="Q209" s="22" t="s">
        <v>23</v>
      </c>
      <c r="R209" s="32">
        <v>3</v>
      </c>
      <c r="S209" s="106" t="s">
        <v>1450</v>
      </c>
    </row>
    <row r="210" spans="1:19" ht="29.25">
      <c r="A210" s="25" t="s">
        <v>24</v>
      </c>
      <c r="B210" s="26" t="s">
        <v>60</v>
      </c>
      <c r="C210" s="27"/>
      <c r="D210" s="28" t="s">
        <v>61</v>
      </c>
      <c r="E210" s="28"/>
      <c r="F210" s="130" t="s">
        <v>1467</v>
      </c>
      <c r="G210" s="29" t="s">
        <v>1468</v>
      </c>
      <c r="H210" s="31" t="s">
        <v>1469</v>
      </c>
      <c r="I210" s="30" t="s">
        <v>1470</v>
      </c>
      <c r="J210" s="30" t="s">
        <v>32</v>
      </c>
      <c r="K210" s="18" t="s">
        <v>19</v>
      </c>
      <c r="L210" s="19" t="s">
        <v>20</v>
      </c>
      <c r="M210" s="19">
        <v>38.479999999999997</v>
      </c>
      <c r="N210" s="19">
        <v>5.5</v>
      </c>
      <c r="O210" s="21">
        <v>40.6</v>
      </c>
      <c r="P210" s="31" t="s">
        <v>22</v>
      </c>
      <c r="Q210" s="22" t="s">
        <v>23</v>
      </c>
      <c r="R210" s="32">
        <v>3</v>
      </c>
      <c r="S210" s="33" t="s">
        <v>1471</v>
      </c>
    </row>
    <row r="211" spans="1:19" ht="22.5">
      <c r="A211" s="25" t="s">
        <v>24</v>
      </c>
      <c r="B211" s="26" t="s">
        <v>60</v>
      </c>
      <c r="C211" s="27"/>
      <c r="D211" s="28">
        <v>16</v>
      </c>
      <c r="E211" s="28"/>
      <c r="F211" s="131" t="s">
        <v>230</v>
      </c>
      <c r="G211" s="15" t="s">
        <v>231</v>
      </c>
      <c r="H211" s="16" t="s">
        <v>232</v>
      </c>
      <c r="I211" s="17" t="s">
        <v>233</v>
      </c>
      <c r="J211" s="17" t="s">
        <v>32</v>
      </c>
      <c r="K211" s="18" t="s">
        <v>19</v>
      </c>
      <c r="L211" s="19" t="s">
        <v>20</v>
      </c>
      <c r="M211" s="19">
        <v>34.630000000000003</v>
      </c>
      <c r="N211" s="19">
        <v>5.5</v>
      </c>
      <c r="O211" s="21">
        <v>36.53</v>
      </c>
      <c r="P211" s="31" t="s">
        <v>22</v>
      </c>
      <c r="Q211" s="22" t="s">
        <v>23</v>
      </c>
      <c r="R211" s="32"/>
      <c r="S211" s="43"/>
    </row>
    <row r="212" spans="1:19" ht="22.5">
      <c r="A212" s="25" t="s">
        <v>24</v>
      </c>
      <c r="B212" s="26" t="s">
        <v>60</v>
      </c>
      <c r="C212" s="27" t="s">
        <v>26</v>
      </c>
      <c r="D212" s="28" t="s">
        <v>61</v>
      </c>
      <c r="E212" s="28"/>
      <c r="F212" s="129" t="s">
        <v>1523</v>
      </c>
      <c r="G212" s="29" t="s">
        <v>1524</v>
      </c>
      <c r="H212" s="31" t="s">
        <v>1525</v>
      </c>
      <c r="I212" s="30" t="s">
        <v>1526</v>
      </c>
      <c r="J212" s="30" t="s">
        <v>32</v>
      </c>
      <c r="K212" s="18" t="s">
        <v>19</v>
      </c>
      <c r="L212" s="19" t="s">
        <v>20</v>
      </c>
      <c r="M212" s="19">
        <v>73.569999999999993</v>
      </c>
      <c r="N212" s="19">
        <v>2.1</v>
      </c>
      <c r="O212" s="21">
        <v>75.11</v>
      </c>
      <c r="P212" s="31" t="s">
        <v>22</v>
      </c>
      <c r="Q212" s="22" t="s">
        <v>23</v>
      </c>
      <c r="R212" s="32">
        <v>2</v>
      </c>
      <c r="S212" s="33" t="s">
        <v>1527</v>
      </c>
    </row>
    <row r="213" spans="1:19" ht="36">
      <c r="A213" s="25" t="s">
        <v>24</v>
      </c>
      <c r="B213" s="26" t="s">
        <v>60</v>
      </c>
      <c r="C213" s="27"/>
      <c r="D213" s="28" t="s">
        <v>61</v>
      </c>
      <c r="E213" s="28"/>
      <c r="F213" s="129" t="s">
        <v>1545</v>
      </c>
      <c r="G213" s="29" t="s">
        <v>1546</v>
      </c>
      <c r="H213" s="31" t="s">
        <v>1547</v>
      </c>
      <c r="I213" s="30" t="s">
        <v>1548</v>
      </c>
      <c r="J213" s="30" t="s">
        <v>32</v>
      </c>
      <c r="K213" s="18" t="s">
        <v>19</v>
      </c>
      <c r="L213" s="19" t="s">
        <v>20</v>
      </c>
      <c r="M213" s="19">
        <v>0</v>
      </c>
      <c r="N213" s="19">
        <v>0</v>
      </c>
      <c r="O213" s="21">
        <v>0</v>
      </c>
      <c r="P213" s="31" t="s">
        <v>22</v>
      </c>
      <c r="Q213" s="22" t="s">
        <v>23</v>
      </c>
      <c r="R213" s="32"/>
      <c r="S213" s="33"/>
    </row>
    <row r="214" spans="1:19" ht="33.75">
      <c r="A214" s="25" t="s">
        <v>24</v>
      </c>
      <c r="B214" s="26" t="s">
        <v>245</v>
      </c>
      <c r="C214" s="27" t="s">
        <v>26</v>
      </c>
      <c r="D214" s="28">
        <v>16</v>
      </c>
      <c r="E214" s="28"/>
      <c r="F214" s="129" t="s">
        <v>246</v>
      </c>
      <c r="G214" s="29" t="s">
        <v>247</v>
      </c>
      <c r="H214" s="31" t="s">
        <v>248</v>
      </c>
      <c r="I214" s="30" t="s">
        <v>124</v>
      </c>
      <c r="J214" s="30" t="s">
        <v>18</v>
      </c>
      <c r="K214" s="39" t="s">
        <v>181</v>
      </c>
      <c r="L214" s="19"/>
      <c r="M214" s="19">
        <v>110.64</v>
      </c>
      <c r="N214" s="19">
        <v>5.5</v>
      </c>
      <c r="O214" s="21">
        <v>116.73</v>
      </c>
      <c r="P214" s="173" t="s">
        <v>22</v>
      </c>
      <c r="Q214" s="22" t="s">
        <v>23</v>
      </c>
      <c r="R214" s="48">
        <v>2</v>
      </c>
      <c r="S214" s="51" t="s">
        <v>249</v>
      </c>
    </row>
    <row r="215" spans="1:19" ht="22.5">
      <c r="A215" s="25" t="s">
        <v>24</v>
      </c>
      <c r="B215" s="26" t="s">
        <v>60</v>
      </c>
      <c r="C215" s="27"/>
      <c r="D215" s="28" t="s">
        <v>61</v>
      </c>
      <c r="E215" s="28"/>
      <c r="F215" s="129" t="s">
        <v>1611</v>
      </c>
      <c r="G215" s="29" t="s">
        <v>1612</v>
      </c>
      <c r="H215" s="31" t="s">
        <v>1613</v>
      </c>
      <c r="I215" s="30" t="s">
        <v>1614</v>
      </c>
      <c r="J215" s="30" t="s">
        <v>32</v>
      </c>
      <c r="K215" s="18" t="s">
        <v>19</v>
      </c>
      <c r="L215" s="19" t="s">
        <v>20</v>
      </c>
      <c r="M215" s="19">
        <v>20.91</v>
      </c>
      <c r="N215" s="19">
        <v>0</v>
      </c>
      <c r="O215" s="21">
        <v>20.91</v>
      </c>
      <c r="P215" s="31" t="s">
        <v>22</v>
      </c>
      <c r="Q215" s="22" t="s">
        <v>23</v>
      </c>
      <c r="R215" s="32">
        <v>2</v>
      </c>
      <c r="S215" s="33" t="s">
        <v>268</v>
      </c>
    </row>
    <row r="216" spans="1:19" ht="30">
      <c r="A216" s="25" t="s">
        <v>24</v>
      </c>
      <c r="B216" s="26" t="s">
        <v>60</v>
      </c>
      <c r="C216" s="27"/>
      <c r="D216" s="28" t="s">
        <v>61</v>
      </c>
      <c r="E216" s="28"/>
      <c r="F216" s="129" t="s">
        <v>1707</v>
      </c>
      <c r="G216" s="29" t="s">
        <v>1708</v>
      </c>
      <c r="H216" s="31" t="s">
        <v>1709</v>
      </c>
      <c r="I216" s="30" t="s">
        <v>1710</v>
      </c>
      <c r="J216" s="30" t="s">
        <v>18</v>
      </c>
      <c r="K216" s="53" t="s">
        <v>19</v>
      </c>
      <c r="L216" s="19" t="s">
        <v>2602</v>
      </c>
      <c r="M216" s="19">
        <f>68.59+58.66</f>
        <v>127.25</v>
      </c>
      <c r="N216" s="19">
        <v>2.1</v>
      </c>
      <c r="O216" s="21">
        <f>70.03+59.89</f>
        <v>129.92000000000002</v>
      </c>
      <c r="P216" s="31" t="s">
        <v>22</v>
      </c>
      <c r="Q216" s="22" t="s">
        <v>23</v>
      </c>
      <c r="R216" s="32"/>
      <c r="S216" s="33"/>
    </row>
    <row r="217" spans="1:19" ht="33.75">
      <c r="A217" s="25" t="s">
        <v>24</v>
      </c>
      <c r="B217" s="26" t="s">
        <v>60</v>
      </c>
      <c r="C217" s="27"/>
      <c r="D217" s="28"/>
      <c r="E217" s="28"/>
      <c r="F217" s="129" t="s">
        <v>2604</v>
      </c>
      <c r="G217" s="29"/>
      <c r="H217" s="31"/>
      <c r="I217" s="30" t="s">
        <v>1710</v>
      </c>
      <c r="J217" s="30" t="s">
        <v>2605</v>
      </c>
      <c r="K217" s="39" t="s">
        <v>181</v>
      </c>
      <c r="L217" s="19" t="s">
        <v>2603</v>
      </c>
      <c r="M217" s="19">
        <v>73.930000000000007</v>
      </c>
      <c r="N217" s="19">
        <v>2.1</v>
      </c>
      <c r="O217" s="21">
        <v>75.48</v>
      </c>
      <c r="P217" s="31" t="s">
        <v>22</v>
      </c>
      <c r="Q217" s="22" t="s">
        <v>23</v>
      </c>
      <c r="R217" s="32"/>
      <c r="S217" s="33"/>
    </row>
    <row r="218" spans="1:19" ht="48.75">
      <c r="A218" s="25" t="s">
        <v>24</v>
      </c>
      <c r="B218" s="26" t="s">
        <v>60</v>
      </c>
      <c r="C218" s="27" t="s">
        <v>26</v>
      </c>
      <c r="D218" s="28" t="s">
        <v>61</v>
      </c>
      <c r="E218" s="28"/>
      <c r="F218" s="129" t="s">
        <v>509</v>
      </c>
      <c r="G218" s="29" t="s">
        <v>510</v>
      </c>
      <c r="H218" s="31" t="s">
        <v>511</v>
      </c>
      <c r="I218" s="30" t="s">
        <v>490</v>
      </c>
      <c r="J218" s="30" t="s">
        <v>32</v>
      </c>
      <c r="K218" s="18" t="s">
        <v>19</v>
      </c>
      <c r="L218" s="19" t="s">
        <v>20</v>
      </c>
      <c r="M218" s="19">
        <v>66.599999999999994</v>
      </c>
      <c r="N218" s="19">
        <v>2.1</v>
      </c>
      <c r="O218" s="21">
        <v>68</v>
      </c>
      <c r="P218" s="31" t="s">
        <v>22</v>
      </c>
      <c r="Q218" s="22" t="s">
        <v>23</v>
      </c>
      <c r="R218" s="35">
        <v>3</v>
      </c>
      <c r="S218" s="33" t="s">
        <v>512</v>
      </c>
    </row>
    <row r="219" spans="1:19" ht="36">
      <c r="A219" s="25" t="s">
        <v>24</v>
      </c>
      <c r="B219" s="26" t="s">
        <v>60</v>
      </c>
      <c r="C219" s="27"/>
      <c r="D219" s="28" t="s">
        <v>61</v>
      </c>
      <c r="E219" s="28"/>
      <c r="F219" s="129" t="s">
        <v>264</v>
      </c>
      <c r="G219" s="29" t="s">
        <v>265</v>
      </c>
      <c r="H219" s="31" t="s">
        <v>266</v>
      </c>
      <c r="I219" s="30" t="s">
        <v>267</v>
      </c>
      <c r="J219" s="30" t="s">
        <v>32</v>
      </c>
      <c r="K219" s="18" t="s">
        <v>19</v>
      </c>
      <c r="L219" s="19" t="s">
        <v>20</v>
      </c>
      <c r="M219" s="19">
        <v>65.98</v>
      </c>
      <c r="N219" s="19">
        <v>0</v>
      </c>
      <c r="O219" s="21">
        <v>65.98</v>
      </c>
      <c r="P219" s="31" t="s">
        <v>22</v>
      </c>
      <c r="Q219" s="22" t="s">
        <v>23</v>
      </c>
      <c r="R219" s="32">
        <v>2</v>
      </c>
      <c r="S219" s="33" t="s">
        <v>268</v>
      </c>
    </row>
    <row r="220" spans="1:19" ht="22.5">
      <c r="A220" s="25" t="s">
        <v>24</v>
      </c>
      <c r="B220" s="26" t="s">
        <v>60</v>
      </c>
      <c r="C220" s="27"/>
      <c r="D220" s="28" t="s">
        <v>61</v>
      </c>
      <c r="E220" s="28"/>
      <c r="F220" s="129" t="s">
        <v>1748</v>
      </c>
      <c r="G220" s="29" t="s">
        <v>1749</v>
      </c>
      <c r="H220" s="31" t="s">
        <v>1750</v>
      </c>
      <c r="I220" s="30" t="s">
        <v>1748</v>
      </c>
      <c r="J220" s="30" t="s">
        <v>32</v>
      </c>
      <c r="K220" s="18" t="s">
        <v>19</v>
      </c>
      <c r="L220" s="19" t="s">
        <v>20</v>
      </c>
      <c r="M220" s="19">
        <v>44.66</v>
      </c>
      <c r="N220" s="19">
        <v>0</v>
      </c>
      <c r="O220" s="21">
        <v>44.66</v>
      </c>
      <c r="P220" s="31" t="s">
        <v>22</v>
      </c>
      <c r="Q220" s="22" t="s">
        <v>23</v>
      </c>
      <c r="R220" s="32">
        <v>2</v>
      </c>
      <c r="S220" s="33" t="s">
        <v>59</v>
      </c>
    </row>
    <row r="221" spans="1:19" ht="22.5">
      <c r="A221" s="25" t="s">
        <v>24</v>
      </c>
      <c r="B221" s="26" t="s">
        <v>60</v>
      </c>
      <c r="C221" s="27"/>
      <c r="D221" s="28" t="s">
        <v>61</v>
      </c>
      <c r="E221" s="28"/>
      <c r="F221" s="129" t="s">
        <v>1761</v>
      </c>
      <c r="G221" s="29" t="s">
        <v>1762</v>
      </c>
      <c r="H221" s="31" t="s">
        <v>1763</v>
      </c>
      <c r="I221" s="30" t="s">
        <v>1764</v>
      </c>
      <c r="J221" s="30" t="s">
        <v>32</v>
      </c>
      <c r="K221" s="18" t="s">
        <v>19</v>
      </c>
      <c r="L221" s="19" t="s">
        <v>20</v>
      </c>
      <c r="M221" s="19">
        <v>48.72</v>
      </c>
      <c r="N221" s="19">
        <v>0</v>
      </c>
      <c r="O221" s="21">
        <v>48.72</v>
      </c>
      <c r="P221" s="31" t="s">
        <v>22</v>
      </c>
      <c r="Q221" s="22" t="s">
        <v>23</v>
      </c>
      <c r="R221" s="32">
        <v>2</v>
      </c>
      <c r="S221" s="33" t="s">
        <v>1765</v>
      </c>
    </row>
    <row r="222" spans="1:19" ht="78">
      <c r="A222" s="25" t="s">
        <v>24</v>
      </c>
      <c r="B222" s="26" t="s">
        <v>60</v>
      </c>
      <c r="C222" s="27" t="s">
        <v>26</v>
      </c>
      <c r="D222" s="28" t="s">
        <v>61</v>
      </c>
      <c r="E222" s="28"/>
      <c r="F222" s="129" t="s">
        <v>1824</v>
      </c>
      <c r="G222" s="29" t="s">
        <v>1825</v>
      </c>
      <c r="H222" s="31" t="s">
        <v>1826</v>
      </c>
      <c r="I222" s="30" t="s">
        <v>1824</v>
      </c>
      <c r="J222" s="30" t="s">
        <v>18</v>
      </c>
      <c r="K222" s="18" t="s">
        <v>19</v>
      </c>
      <c r="L222" s="19" t="s">
        <v>20</v>
      </c>
      <c r="M222" s="19">
        <v>415.54</v>
      </c>
      <c r="N222" s="19">
        <v>2.1</v>
      </c>
      <c r="O222" s="21">
        <v>424.27</v>
      </c>
      <c r="P222" s="31" t="s">
        <v>22</v>
      </c>
      <c r="Q222" s="22" t="s">
        <v>23</v>
      </c>
      <c r="R222" s="35">
        <v>11</v>
      </c>
      <c r="S222" s="33" t="s">
        <v>1827</v>
      </c>
    </row>
    <row r="223" spans="1:19" ht="23.25">
      <c r="A223" s="25" t="s">
        <v>24</v>
      </c>
      <c r="B223" s="26" t="s">
        <v>60</v>
      </c>
      <c r="C223" s="27"/>
      <c r="D223" s="28">
        <v>16</v>
      </c>
      <c r="E223" s="28"/>
      <c r="F223" s="131" t="s">
        <v>1869</v>
      </c>
      <c r="G223" s="15" t="s">
        <v>1870</v>
      </c>
      <c r="H223" s="16" t="s">
        <v>1871</v>
      </c>
      <c r="I223" s="17" t="s">
        <v>1872</v>
      </c>
      <c r="J223" s="17" t="s">
        <v>32</v>
      </c>
      <c r="K223" s="50" t="s">
        <v>19</v>
      </c>
      <c r="L223" s="19" t="s">
        <v>41</v>
      </c>
      <c r="M223" s="19">
        <v>0</v>
      </c>
      <c r="N223" s="19">
        <v>0</v>
      </c>
      <c r="O223" s="21">
        <v>0</v>
      </c>
      <c r="P223" s="31" t="s">
        <v>343</v>
      </c>
      <c r="Q223" s="22" t="s">
        <v>42</v>
      </c>
      <c r="R223" s="113"/>
      <c r="S223" s="43"/>
    </row>
    <row r="224" spans="1:19" ht="33.75">
      <c r="A224" s="25" t="s">
        <v>24</v>
      </c>
      <c r="B224" s="26" t="s">
        <v>60</v>
      </c>
      <c r="C224" s="27"/>
      <c r="D224" s="28" t="s">
        <v>61</v>
      </c>
      <c r="E224" s="28"/>
      <c r="F224" s="129" t="s">
        <v>1978</v>
      </c>
      <c r="G224" s="29" t="s">
        <v>1979</v>
      </c>
      <c r="H224" s="31" t="s">
        <v>1980</v>
      </c>
      <c r="I224" s="38" t="s">
        <v>1981</v>
      </c>
      <c r="J224" s="30" t="s">
        <v>32</v>
      </c>
      <c r="K224" s="18" t="s">
        <v>19</v>
      </c>
      <c r="L224" s="19" t="s">
        <v>20</v>
      </c>
      <c r="M224" s="19">
        <v>39.770000000000003</v>
      </c>
      <c r="N224" s="19">
        <v>5.5</v>
      </c>
      <c r="O224" s="21">
        <v>41.96</v>
      </c>
      <c r="P224" s="31" t="s">
        <v>22</v>
      </c>
      <c r="Q224" s="22" t="s">
        <v>23</v>
      </c>
      <c r="R224" s="32">
        <v>2</v>
      </c>
      <c r="S224" s="33" t="s">
        <v>1765</v>
      </c>
    </row>
    <row r="225" spans="1:19" ht="22.5">
      <c r="A225" s="25" t="s">
        <v>24</v>
      </c>
      <c r="B225" s="26" t="s">
        <v>60</v>
      </c>
      <c r="C225" s="27"/>
      <c r="D225" s="28" t="s">
        <v>61</v>
      </c>
      <c r="E225" s="28"/>
      <c r="F225" s="129" t="s">
        <v>2009</v>
      </c>
      <c r="G225" s="29" t="s">
        <v>2010</v>
      </c>
      <c r="H225" s="31" t="s">
        <v>2011</v>
      </c>
      <c r="I225" s="30" t="s">
        <v>2012</v>
      </c>
      <c r="J225" s="30" t="s">
        <v>458</v>
      </c>
      <c r="K225" s="18" t="s">
        <v>19</v>
      </c>
      <c r="L225" s="19" t="s">
        <v>20</v>
      </c>
      <c r="M225" s="19">
        <v>54.81</v>
      </c>
      <c r="N225" s="19">
        <v>0</v>
      </c>
      <c r="O225" s="21">
        <v>54.81</v>
      </c>
      <c r="P225" s="31" t="s">
        <v>22</v>
      </c>
      <c r="Q225" s="22" t="s">
        <v>23</v>
      </c>
      <c r="R225" s="32">
        <v>2</v>
      </c>
      <c r="S225" s="33" t="s">
        <v>1765</v>
      </c>
    </row>
    <row r="226" spans="1:19" ht="23.25">
      <c r="A226" s="25" t="s">
        <v>24</v>
      </c>
      <c r="B226" s="26" t="s">
        <v>60</v>
      </c>
      <c r="C226" s="27"/>
      <c r="D226" s="28">
        <v>16</v>
      </c>
      <c r="E226" s="28"/>
      <c r="F226" s="131" t="s">
        <v>2066</v>
      </c>
      <c r="G226" s="15" t="s">
        <v>2067</v>
      </c>
      <c r="H226" s="16" t="s">
        <v>2068</v>
      </c>
      <c r="I226" s="17" t="s">
        <v>2069</v>
      </c>
      <c r="J226" s="17" t="s">
        <v>32</v>
      </c>
      <c r="K226" s="50" t="s">
        <v>19</v>
      </c>
      <c r="L226" s="19" t="s">
        <v>20</v>
      </c>
      <c r="M226" s="19">
        <v>49.54</v>
      </c>
      <c r="N226" s="19">
        <v>5.5</v>
      </c>
      <c r="O226" s="21">
        <v>52.26</v>
      </c>
      <c r="P226" s="31" t="s">
        <v>22</v>
      </c>
      <c r="Q226" s="22" t="s">
        <v>23</v>
      </c>
      <c r="R226" s="32"/>
      <c r="S226" s="43"/>
    </row>
    <row r="227" spans="1:19" ht="22.5">
      <c r="A227" s="25" t="s">
        <v>24</v>
      </c>
      <c r="B227" s="26" t="s">
        <v>60</v>
      </c>
      <c r="C227" s="27"/>
      <c r="D227" s="28" t="s">
        <v>61</v>
      </c>
      <c r="E227" s="28"/>
      <c r="F227" s="129" t="s">
        <v>2077</v>
      </c>
      <c r="G227" s="29" t="s">
        <v>2078</v>
      </c>
      <c r="H227" s="31" t="s">
        <v>2079</v>
      </c>
      <c r="I227" s="30" t="s">
        <v>1470</v>
      </c>
      <c r="J227" s="30" t="s">
        <v>32</v>
      </c>
      <c r="K227" s="18" t="s">
        <v>19</v>
      </c>
      <c r="L227" s="19" t="s">
        <v>20</v>
      </c>
      <c r="M227" s="19">
        <v>52.91</v>
      </c>
      <c r="N227" s="19">
        <v>5.5</v>
      </c>
      <c r="O227" s="21">
        <v>55.82</v>
      </c>
      <c r="P227" s="31" t="s">
        <v>22</v>
      </c>
      <c r="Q227" s="22" t="s">
        <v>23</v>
      </c>
      <c r="R227" s="32">
        <v>2</v>
      </c>
      <c r="S227" s="33" t="s">
        <v>268</v>
      </c>
    </row>
    <row r="228" spans="1:19" ht="29.25">
      <c r="A228" s="25" t="s">
        <v>24</v>
      </c>
      <c r="B228" s="26" t="s">
        <v>60</v>
      </c>
      <c r="C228" s="27"/>
      <c r="D228" s="28">
        <v>16</v>
      </c>
      <c r="E228" s="28"/>
      <c r="F228" s="131" t="s">
        <v>334</v>
      </c>
      <c r="G228" s="15" t="s">
        <v>335</v>
      </c>
      <c r="H228" s="16" t="s">
        <v>336</v>
      </c>
      <c r="I228" s="17" t="s">
        <v>233</v>
      </c>
      <c r="J228" s="17" t="s">
        <v>32</v>
      </c>
      <c r="K228" s="50" t="s">
        <v>19</v>
      </c>
      <c r="L228" s="40" t="s">
        <v>337</v>
      </c>
      <c r="M228" s="40">
        <v>95.25</v>
      </c>
      <c r="N228" s="41">
        <v>5.5</v>
      </c>
      <c r="O228" s="42">
        <v>100.49</v>
      </c>
      <c r="P228" s="31" t="s">
        <v>22</v>
      </c>
      <c r="Q228" s="22" t="s">
        <v>23</v>
      </c>
      <c r="R228" s="32">
        <v>3</v>
      </c>
      <c r="S228" s="33" t="s">
        <v>338</v>
      </c>
    </row>
    <row r="229" spans="1:19" ht="24">
      <c r="A229" s="25" t="s">
        <v>24</v>
      </c>
      <c r="B229" s="26" t="s">
        <v>60</v>
      </c>
      <c r="C229" s="27"/>
      <c r="D229" s="28" t="s">
        <v>61</v>
      </c>
      <c r="E229" s="28"/>
      <c r="F229" s="129" t="s">
        <v>2156</v>
      </c>
      <c r="G229" s="29" t="s">
        <v>2157</v>
      </c>
      <c r="H229" s="31" t="s">
        <v>2158</v>
      </c>
      <c r="I229" s="30" t="s">
        <v>2159</v>
      </c>
      <c r="J229" s="30" t="s">
        <v>32</v>
      </c>
      <c r="K229" s="18" t="s">
        <v>19</v>
      </c>
      <c r="L229" s="19" t="s">
        <v>20</v>
      </c>
      <c r="M229" s="19">
        <v>30.45</v>
      </c>
      <c r="N229" s="19">
        <v>0</v>
      </c>
      <c r="O229" s="21">
        <v>30.45</v>
      </c>
      <c r="P229" s="31" t="s">
        <v>22</v>
      </c>
      <c r="Q229" s="22" t="s">
        <v>23</v>
      </c>
      <c r="R229" s="32"/>
      <c r="S229" s="33"/>
    </row>
    <row r="230" spans="1:19" ht="24">
      <c r="A230" s="25" t="s">
        <v>24</v>
      </c>
      <c r="B230" s="26" t="s">
        <v>60</v>
      </c>
      <c r="C230" s="27"/>
      <c r="D230" s="28" t="s">
        <v>61</v>
      </c>
      <c r="E230" s="28"/>
      <c r="F230" s="129" t="s">
        <v>2163</v>
      </c>
      <c r="G230" s="29" t="s">
        <v>2164</v>
      </c>
      <c r="H230" s="31" t="s">
        <v>2165</v>
      </c>
      <c r="I230" s="30" t="s">
        <v>535</v>
      </c>
      <c r="J230" s="30" t="s">
        <v>32</v>
      </c>
      <c r="K230" s="18" t="s">
        <v>19</v>
      </c>
      <c r="L230" s="19" t="s">
        <v>20</v>
      </c>
      <c r="M230" s="19">
        <v>103.91</v>
      </c>
      <c r="N230" s="19">
        <v>5.5</v>
      </c>
      <c r="O230" s="21">
        <v>109.63</v>
      </c>
      <c r="P230" s="31" t="s">
        <v>22</v>
      </c>
      <c r="Q230" s="22" t="s">
        <v>23</v>
      </c>
      <c r="R230" s="32">
        <v>2</v>
      </c>
      <c r="S230" s="33" t="s">
        <v>2166</v>
      </c>
    </row>
    <row r="231" spans="1:19" ht="24">
      <c r="A231" s="25" t="s">
        <v>24</v>
      </c>
      <c r="B231" s="26" t="s">
        <v>60</v>
      </c>
      <c r="C231" s="27"/>
      <c r="D231" s="28" t="s">
        <v>61</v>
      </c>
      <c r="E231" s="28"/>
      <c r="F231" s="129" t="s">
        <v>2167</v>
      </c>
      <c r="G231" s="29" t="s">
        <v>2168</v>
      </c>
      <c r="H231" s="31"/>
      <c r="I231" s="30" t="s">
        <v>233</v>
      </c>
      <c r="J231" s="30" t="s">
        <v>32</v>
      </c>
      <c r="K231" s="18" t="s">
        <v>19</v>
      </c>
      <c r="L231" s="19" t="s">
        <v>20</v>
      </c>
      <c r="M231" s="19">
        <v>48.1</v>
      </c>
      <c r="N231" s="19">
        <v>5.5</v>
      </c>
      <c r="O231" s="21">
        <v>50.75</v>
      </c>
      <c r="P231" s="31" t="s">
        <v>22</v>
      </c>
      <c r="Q231" s="22" t="s">
        <v>23</v>
      </c>
      <c r="R231" s="32"/>
      <c r="S231" s="33"/>
    </row>
    <row r="232" spans="1:19" ht="22.5">
      <c r="A232" s="25" t="s">
        <v>24</v>
      </c>
      <c r="B232" s="26" t="s">
        <v>60</v>
      </c>
      <c r="C232" s="27"/>
      <c r="D232" s="28" t="s">
        <v>61</v>
      </c>
      <c r="E232" s="28"/>
      <c r="F232" s="129" t="s">
        <v>2192</v>
      </c>
      <c r="G232" s="29" t="s">
        <v>2193</v>
      </c>
      <c r="H232" s="31" t="s">
        <v>2194</v>
      </c>
      <c r="I232" s="30" t="s">
        <v>391</v>
      </c>
      <c r="J232" s="30" t="s">
        <v>32</v>
      </c>
      <c r="K232" s="18" t="s">
        <v>19</v>
      </c>
      <c r="L232" s="19" t="s">
        <v>20</v>
      </c>
      <c r="M232" s="19">
        <v>42.34</v>
      </c>
      <c r="N232" s="19">
        <v>5.5</v>
      </c>
      <c r="O232" s="21">
        <v>44.67</v>
      </c>
      <c r="P232" s="31" t="s">
        <v>22</v>
      </c>
      <c r="Q232" s="22" t="s">
        <v>23</v>
      </c>
      <c r="R232" s="48">
        <v>2</v>
      </c>
      <c r="S232" s="49" t="s">
        <v>268</v>
      </c>
    </row>
    <row r="233" spans="1:19" ht="22.5">
      <c r="A233" s="25" t="s">
        <v>24</v>
      </c>
      <c r="B233" s="26" t="s">
        <v>60</v>
      </c>
      <c r="C233" s="27"/>
      <c r="D233" s="28" t="s">
        <v>61</v>
      </c>
      <c r="E233" s="28"/>
      <c r="F233" s="155" t="s">
        <v>2195</v>
      </c>
      <c r="G233" s="29" t="s">
        <v>2196</v>
      </c>
      <c r="H233" s="31" t="s">
        <v>2197</v>
      </c>
      <c r="I233" s="30" t="s">
        <v>1470</v>
      </c>
      <c r="J233" s="30" t="s">
        <v>32</v>
      </c>
      <c r="K233" s="18" t="s">
        <v>19</v>
      </c>
      <c r="L233" s="19" t="s">
        <v>20</v>
      </c>
      <c r="M233" s="19">
        <v>47.1</v>
      </c>
      <c r="N233" s="19">
        <v>2.1</v>
      </c>
      <c r="O233" s="21">
        <v>48.09</v>
      </c>
      <c r="P233" s="31" t="s">
        <v>22</v>
      </c>
      <c r="Q233" s="22" t="s">
        <v>23</v>
      </c>
      <c r="R233" s="32">
        <v>2</v>
      </c>
      <c r="S233" s="33" t="s">
        <v>268</v>
      </c>
    </row>
    <row r="234" spans="1:19" ht="22.5">
      <c r="A234" s="25" t="s">
        <v>24</v>
      </c>
      <c r="B234" s="26" t="s">
        <v>60</v>
      </c>
      <c r="C234" s="27"/>
      <c r="D234" s="28" t="s">
        <v>61</v>
      </c>
      <c r="E234" s="28"/>
      <c r="F234" s="129" t="s">
        <v>2621</v>
      </c>
      <c r="G234" s="29" t="s">
        <v>2259</v>
      </c>
      <c r="H234" s="31" t="s">
        <v>2260</v>
      </c>
      <c r="I234" s="30" t="s">
        <v>2261</v>
      </c>
      <c r="J234" s="30" t="s">
        <v>32</v>
      </c>
      <c r="K234" s="18" t="s">
        <v>19</v>
      </c>
      <c r="L234" s="19" t="s">
        <v>20</v>
      </c>
      <c r="M234" s="19">
        <v>0</v>
      </c>
      <c r="N234" s="19">
        <v>0</v>
      </c>
      <c r="O234" s="21">
        <v>0</v>
      </c>
      <c r="P234" s="31" t="s">
        <v>22</v>
      </c>
      <c r="Q234" s="22" t="s">
        <v>23</v>
      </c>
      <c r="R234" s="32"/>
      <c r="S234" s="33"/>
    </row>
    <row r="235" spans="1:19" ht="22.5">
      <c r="A235" s="25" t="s">
        <v>24</v>
      </c>
      <c r="B235" s="26" t="s">
        <v>60</v>
      </c>
      <c r="C235" s="27" t="s">
        <v>26</v>
      </c>
      <c r="D235" s="28" t="s">
        <v>61</v>
      </c>
      <c r="E235" s="28"/>
      <c r="F235" s="129" t="s">
        <v>2285</v>
      </c>
      <c r="G235" s="29" t="s">
        <v>2286</v>
      </c>
      <c r="H235" s="31" t="s">
        <v>2287</v>
      </c>
      <c r="I235" s="30" t="s">
        <v>2288</v>
      </c>
      <c r="J235" s="30" t="s">
        <v>32</v>
      </c>
      <c r="K235" s="18" t="s">
        <v>19</v>
      </c>
      <c r="L235" s="19" t="s">
        <v>20</v>
      </c>
      <c r="M235" s="19">
        <v>63.62</v>
      </c>
      <c r="N235" s="19">
        <v>2.1</v>
      </c>
      <c r="O235" s="21">
        <v>64.959999999999994</v>
      </c>
      <c r="P235" s="31" t="s">
        <v>22</v>
      </c>
      <c r="Q235" s="22" t="s">
        <v>23</v>
      </c>
      <c r="R235" s="32">
        <v>2</v>
      </c>
      <c r="S235" s="33" t="s">
        <v>59</v>
      </c>
    </row>
    <row r="236" spans="1:19" ht="30">
      <c r="A236" s="25" t="s">
        <v>24</v>
      </c>
      <c r="B236" s="26" t="s">
        <v>60</v>
      </c>
      <c r="C236" s="27"/>
      <c r="D236" s="28">
        <v>16</v>
      </c>
      <c r="E236" s="28"/>
      <c r="F236" s="131" t="s">
        <v>388</v>
      </c>
      <c r="G236" s="15" t="s">
        <v>389</v>
      </c>
      <c r="H236" s="16" t="s">
        <v>390</v>
      </c>
      <c r="I236" s="17" t="s">
        <v>391</v>
      </c>
      <c r="J236" s="17" t="s">
        <v>32</v>
      </c>
      <c r="K236" s="18" t="s">
        <v>19</v>
      </c>
      <c r="L236" s="19" t="s">
        <v>337</v>
      </c>
      <c r="M236" s="19">
        <v>134.69</v>
      </c>
      <c r="N236" s="19">
        <v>5.5</v>
      </c>
      <c r="O236" s="58">
        <v>142.1</v>
      </c>
      <c r="P236" s="31" t="s">
        <v>22</v>
      </c>
      <c r="Q236" s="22" t="s">
        <v>23</v>
      </c>
      <c r="R236" s="36">
        <v>2</v>
      </c>
      <c r="S236" s="59" t="s">
        <v>268</v>
      </c>
    </row>
    <row r="237" spans="1:19" ht="22.5">
      <c r="A237" s="25" t="s">
        <v>24</v>
      </c>
      <c r="B237" s="26" t="s">
        <v>60</v>
      </c>
      <c r="C237" s="27"/>
      <c r="D237" s="28">
        <v>16</v>
      </c>
      <c r="E237" s="28"/>
      <c r="F237" s="131" t="s">
        <v>2300</v>
      </c>
      <c r="G237" s="15" t="s">
        <v>2301</v>
      </c>
      <c r="H237" s="16" t="s">
        <v>2302</v>
      </c>
      <c r="I237" s="17" t="s">
        <v>2303</v>
      </c>
      <c r="J237" s="17" t="s">
        <v>32</v>
      </c>
      <c r="K237" s="18" t="s">
        <v>19</v>
      </c>
      <c r="L237" s="19" t="s">
        <v>20</v>
      </c>
      <c r="M237" s="19">
        <v>60.44</v>
      </c>
      <c r="N237" s="19">
        <v>5.5</v>
      </c>
      <c r="O237" s="21">
        <v>63.76</v>
      </c>
      <c r="P237" s="31" t="s">
        <v>22</v>
      </c>
      <c r="Q237" s="22" t="s">
        <v>23</v>
      </c>
      <c r="R237" s="32">
        <v>2</v>
      </c>
      <c r="S237" s="33" t="s">
        <v>2304</v>
      </c>
    </row>
    <row r="238" spans="1:19" ht="22.5">
      <c r="A238" s="25" t="s">
        <v>24</v>
      </c>
      <c r="B238" s="26" t="s">
        <v>60</v>
      </c>
      <c r="C238" s="27"/>
      <c r="D238" s="28" t="s">
        <v>61</v>
      </c>
      <c r="E238" s="28"/>
      <c r="F238" s="129" t="s">
        <v>2354</v>
      </c>
      <c r="G238" s="29" t="s">
        <v>2355</v>
      </c>
      <c r="H238" s="31" t="s">
        <v>2356</v>
      </c>
      <c r="I238" s="30" t="s">
        <v>2083</v>
      </c>
      <c r="J238" s="30" t="s">
        <v>32</v>
      </c>
      <c r="K238" s="18" t="s">
        <v>19</v>
      </c>
      <c r="L238" s="19" t="s">
        <v>20</v>
      </c>
      <c r="M238" s="19">
        <v>38.92</v>
      </c>
      <c r="N238" s="19">
        <v>2.1</v>
      </c>
      <c r="O238" s="21">
        <v>39.74</v>
      </c>
      <c r="P238" s="31" t="s">
        <v>22</v>
      </c>
      <c r="Q238" s="22" t="s">
        <v>23</v>
      </c>
      <c r="R238" s="32"/>
      <c r="S238" s="33"/>
    </row>
    <row r="239" spans="1:19" ht="24">
      <c r="A239" s="25" t="s">
        <v>24</v>
      </c>
      <c r="B239" s="26" t="s">
        <v>60</v>
      </c>
      <c r="C239" s="27"/>
      <c r="D239" s="28">
        <v>16</v>
      </c>
      <c r="E239" s="28"/>
      <c r="F239" s="131" t="s">
        <v>404</v>
      </c>
      <c r="G239" s="15" t="s">
        <v>405</v>
      </c>
      <c r="H239" s="16" t="s">
        <v>406</v>
      </c>
      <c r="I239" s="17" t="s">
        <v>407</v>
      </c>
      <c r="J239" s="17" t="s">
        <v>32</v>
      </c>
      <c r="K239" s="18" t="s">
        <v>19</v>
      </c>
      <c r="L239" s="19" t="s">
        <v>20</v>
      </c>
      <c r="M239" s="19">
        <v>60.9</v>
      </c>
      <c r="N239" s="19">
        <v>0</v>
      </c>
      <c r="O239" s="21">
        <v>60.9</v>
      </c>
      <c r="P239" s="31" t="s">
        <v>22</v>
      </c>
      <c r="Q239" s="22" t="s">
        <v>23</v>
      </c>
      <c r="R239" s="32"/>
      <c r="S239" s="43"/>
    </row>
    <row r="240" spans="1:19" ht="24">
      <c r="A240" s="25" t="s">
        <v>24</v>
      </c>
      <c r="B240" s="26" t="s">
        <v>60</v>
      </c>
      <c r="C240" s="27" t="s">
        <v>26</v>
      </c>
      <c r="D240" s="28" t="s">
        <v>61</v>
      </c>
      <c r="E240" s="28"/>
      <c r="F240" s="129" t="s">
        <v>2467</v>
      </c>
      <c r="G240" s="52" t="s">
        <v>2468</v>
      </c>
      <c r="H240" s="70" t="s">
        <v>2469</v>
      </c>
      <c r="I240" s="30" t="s">
        <v>1242</v>
      </c>
      <c r="J240" s="30" t="s">
        <v>32</v>
      </c>
      <c r="K240" s="18" t="s">
        <v>19</v>
      </c>
      <c r="L240" s="19" t="s">
        <v>20</v>
      </c>
      <c r="M240" s="19">
        <v>83.23</v>
      </c>
      <c r="N240" s="19">
        <v>0</v>
      </c>
      <c r="O240" s="21">
        <v>83.23</v>
      </c>
      <c r="P240" s="31" t="s">
        <v>22</v>
      </c>
      <c r="Q240" s="22" t="s">
        <v>23</v>
      </c>
      <c r="R240" s="32">
        <v>3</v>
      </c>
      <c r="S240" s="33" t="s">
        <v>2166</v>
      </c>
    </row>
    <row r="241" spans="1:19" ht="22.5">
      <c r="A241" s="25" t="s">
        <v>24</v>
      </c>
      <c r="B241" s="26" t="s">
        <v>60</v>
      </c>
      <c r="C241" s="27"/>
      <c r="D241" s="28">
        <v>16</v>
      </c>
      <c r="E241" s="28"/>
      <c r="F241" s="131" t="s">
        <v>2504</v>
      </c>
      <c r="G241" s="78" t="s">
        <v>2505</v>
      </c>
      <c r="H241" s="79" t="s">
        <v>2506</v>
      </c>
      <c r="I241" s="17" t="s">
        <v>2507</v>
      </c>
      <c r="J241" s="17" t="s">
        <v>32</v>
      </c>
      <c r="K241" s="18" t="s">
        <v>19</v>
      </c>
      <c r="L241" s="19" t="s">
        <v>20</v>
      </c>
      <c r="M241" s="19">
        <v>0</v>
      </c>
      <c r="N241" s="19">
        <v>0</v>
      </c>
      <c r="O241" s="21">
        <v>0</v>
      </c>
      <c r="P241" s="31" t="s">
        <v>22</v>
      </c>
      <c r="Q241" s="22" t="s">
        <v>23</v>
      </c>
      <c r="R241" s="36"/>
      <c r="S241" s="23"/>
    </row>
    <row r="242" spans="1:19" ht="22.5">
      <c r="A242" s="25" t="s">
        <v>24</v>
      </c>
      <c r="B242" s="26" t="s">
        <v>60</v>
      </c>
      <c r="C242" s="27"/>
      <c r="D242" s="28" t="s">
        <v>61</v>
      </c>
      <c r="E242" s="28"/>
      <c r="F242" s="129" t="s">
        <v>2512</v>
      </c>
      <c r="G242" s="52" t="s">
        <v>2513</v>
      </c>
      <c r="H242" s="70" t="s">
        <v>2514</v>
      </c>
      <c r="I242" s="38" t="s">
        <v>2515</v>
      </c>
      <c r="J242" s="30" t="s">
        <v>32</v>
      </c>
      <c r="K242" s="18" t="s">
        <v>19</v>
      </c>
      <c r="L242" s="19" t="s">
        <v>20</v>
      </c>
      <c r="M242" s="19">
        <v>26.94</v>
      </c>
      <c r="N242" s="19">
        <v>5.5</v>
      </c>
      <c r="O242" s="21">
        <v>28.42</v>
      </c>
      <c r="P242" s="31" t="s">
        <v>22</v>
      </c>
      <c r="Q242" s="22" t="s">
        <v>23</v>
      </c>
      <c r="R242" s="32"/>
      <c r="S242" s="33"/>
    </row>
    <row r="243" spans="1:19" ht="22.5">
      <c r="A243" s="25" t="s">
        <v>24</v>
      </c>
      <c r="B243" s="26" t="s">
        <v>60</v>
      </c>
      <c r="C243" s="27"/>
      <c r="D243" s="28" t="s">
        <v>61</v>
      </c>
      <c r="E243" s="28"/>
      <c r="F243" s="129" t="s">
        <v>2536</v>
      </c>
      <c r="G243" s="29" t="s">
        <v>2537</v>
      </c>
      <c r="H243" s="31" t="s">
        <v>2538</v>
      </c>
      <c r="I243" s="30" t="s">
        <v>2539</v>
      </c>
      <c r="J243" s="30" t="s">
        <v>32</v>
      </c>
      <c r="K243" s="18" t="s">
        <v>19</v>
      </c>
      <c r="L243" s="19" t="s">
        <v>20</v>
      </c>
      <c r="M243" s="19">
        <v>34.81</v>
      </c>
      <c r="N243" s="19">
        <v>2.1</v>
      </c>
      <c r="O243" s="21">
        <v>35.54</v>
      </c>
      <c r="P243" s="31" t="s">
        <v>22</v>
      </c>
      <c r="Q243" s="22" t="s">
        <v>23</v>
      </c>
      <c r="R243" s="32"/>
      <c r="S243" s="43"/>
    </row>
    <row r="244" spans="1:19" ht="22.5">
      <c r="A244" s="25" t="s">
        <v>24</v>
      </c>
      <c r="B244" s="26" t="s">
        <v>60</v>
      </c>
      <c r="C244" s="27"/>
      <c r="D244" s="28" t="s">
        <v>61</v>
      </c>
      <c r="E244" s="28"/>
      <c r="F244" s="129" t="s">
        <v>2543</v>
      </c>
      <c r="G244" s="29" t="s">
        <v>2544</v>
      </c>
      <c r="H244" s="31" t="s">
        <v>2545</v>
      </c>
      <c r="I244" s="30" t="s">
        <v>760</v>
      </c>
      <c r="J244" s="30" t="s">
        <v>32</v>
      </c>
      <c r="K244" s="18" t="s">
        <v>19</v>
      </c>
      <c r="L244" s="19" t="s">
        <v>20</v>
      </c>
      <c r="M244" s="19">
        <v>57.35</v>
      </c>
      <c r="N244" s="19">
        <v>2.1</v>
      </c>
      <c r="O244" s="21">
        <v>58.55</v>
      </c>
      <c r="P244" s="31" t="s">
        <v>22</v>
      </c>
      <c r="Q244" s="22" t="s">
        <v>23</v>
      </c>
      <c r="R244" s="32">
        <v>2</v>
      </c>
      <c r="S244" s="33" t="s">
        <v>59</v>
      </c>
    </row>
    <row r="245" spans="1:19" ht="24">
      <c r="A245" s="25" t="s">
        <v>24</v>
      </c>
      <c r="B245" s="26" t="s">
        <v>72</v>
      </c>
      <c r="C245" s="27"/>
      <c r="D245" s="28">
        <v>16</v>
      </c>
      <c r="E245" s="28"/>
      <c r="F245" s="129" t="s">
        <v>73</v>
      </c>
      <c r="G245" s="29" t="s">
        <v>74</v>
      </c>
      <c r="H245" s="31" t="s">
        <v>75</v>
      </c>
      <c r="I245" s="30" t="s">
        <v>76</v>
      </c>
      <c r="J245" s="30" t="s">
        <v>32</v>
      </c>
      <c r="K245" s="18" t="s">
        <v>19</v>
      </c>
      <c r="L245" s="19" t="s">
        <v>20</v>
      </c>
      <c r="M245" s="19">
        <v>36.590000000000003</v>
      </c>
      <c r="N245" s="19">
        <v>0</v>
      </c>
      <c r="O245" s="21">
        <v>36.590000000000003</v>
      </c>
      <c r="P245" s="31" t="s">
        <v>22</v>
      </c>
      <c r="Q245" s="22" t="s">
        <v>23</v>
      </c>
      <c r="R245" s="32"/>
      <c r="S245" s="33"/>
    </row>
    <row r="246" spans="1:19" ht="33.75">
      <c r="A246" s="25" t="s">
        <v>24</v>
      </c>
      <c r="B246" s="26" t="s">
        <v>72</v>
      </c>
      <c r="C246" s="27"/>
      <c r="D246" s="28" t="s">
        <v>61</v>
      </c>
      <c r="E246" s="28"/>
      <c r="F246" s="130" t="s">
        <v>1149</v>
      </c>
      <c r="G246" s="29" t="s">
        <v>1150</v>
      </c>
      <c r="H246" s="31"/>
      <c r="I246" s="38" t="s">
        <v>1151</v>
      </c>
      <c r="J246" s="30"/>
      <c r="K246" s="18" t="s">
        <v>19</v>
      </c>
      <c r="L246" s="19" t="s">
        <v>41</v>
      </c>
      <c r="M246" s="19">
        <v>14.97</v>
      </c>
      <c r="N246" s="19">
        <v>5.5</v>
      </c>
      <c r="O246" s="21">
        <v>15.79</v>
      </c>
      <c r="P246" s="31" t="s">
        <v>1152</v>
      </c>
      <c r="Q246" s="22" t="s">
        <v>42</v>
      </c>
      <c r="R246" s="32" t="s">
        <v>0</v>
      </c>
      <c r="S246" s="33"/>
    </row>
    <row r="247" spans="1:19" ht="22.5">
      <c r="A247" s="25" t="s">
        <v>24</v>
      </c>
      <c r="B247" s="26" t="s">
        <v>72</v>
      </c>
      <c r="C247" s="27"/>
      <c r="D247" s="28" t="s">
        <v>61</v>
      </c>
      <c r="E247" s="28"/>
      <c r="F247" s="155" t="s">
        <v>1207</v>
      </c>
      <c r="G247" s="29" t="s">
        <v>1208</v>
      </c>
      <c r="H247" s="31" t="s">
        <v>1209</v>
      </c>
      <c r="I247" s="30" t="s">
        <v>1210</v>
      </c>
      <c r="J247" s="30" t="s">
        <v>32</v>
      </c>
      <c r="K247" s="18" t="s">
        <v>19</v>
      </c>
      <c r="L247" s="19" t="s">
        <v>41</v>
      </c>
      <c r="M247" s="19">
        <v>127.48</v>
      </c>
      <c r="N247" s="19">
        <v>2.1</v>
      </c>
      <c r="O247" s="21">
        <v>130.16</v>
      </c>
      <c r="P247" s="31" t="s">
        <v>553</v>
      </c>
      <c r="Q247" s="22" t="s">
        <v>42</v>
      </c>
      <c r="R247" s="32"/>
      <c r="S247" s="33"/>
    </row>
    <row r="248" spans="1:19" ht="22.5">
      <c r="A248" s="25" t="s">
        <v>24</v>
      </c>
      <c r="B248" s="26" t="s">
        <v>72</v>
      </c>
      <c r="C248" s="27"/>
      <c r="D248" s="28">
        <v>16</v>
      </c>
      <c r="E248" s="28"/>
      <c r="F248" s="155" t="s">
        <v>1314</v>
      </c>
      <c r="G248" s="29" t="s">
        <v>1315</v>
      </c>
      <c r="H248" s="98" t="s">
        <v>1316</v>
      </c>
      <c r="I248" s="30" t="s">
        <v>1317</v>
      </c>
      <c r="J248" s="30" t="s">
        <v>1318</v>
      </c>
      <c r="K248" s="18" t="s">
        <v>19</v>
      </c>
      <c r="L248" s="19" t="s">
        <v>20</v>
      </c>
      <c r="M248" s="19">
        <v>58.66</v>
      </c>
      <c r="N248" s="19">
        <v>2.1</v>
      </c>
      <c r="O248" s="21">
        <v>59.89</v>
      </c>
      <c r="P248" s="31" t="s">
        <v>22</v>
      </c>
      <c r="Q248" s="22" t="s">
        <v>23</v>
      </c>
      <c r="R248" s="32"/>
      <c r="S248" s="33"/>
    </row>
    <row r="249" spans="1:19" ht="22.5">
      <c r="A249" s="25" t="s">
        <v>24</v>
      </c>
      <c r="B249" s="26" t="s">
        <v>72</v>
      </c>
      <c r="C249" s="27"/>
      <c r="D249" s="28">
        <v>16</v>
      </c>
      <c r="E249" s="28"/>
      <c r="F249" s="155" t="s">
        <v>1394</v>
      </c>
      <c r="G249" s="29" t="s">
        <v>1395</v>
      </c>
      <c r="H249" s="98" t="s">
        <v>1396</v>
      </c>
      <c r="I249" s="30" t="s">
        <v>1397</v>
      </c>
      <c r="J249" s="30" t="s">
        <v>32</v>
      </c>
      <c r="K249" s="18" t="s">
        <v>19</v>
      </c>
      <c r="L249" s="19" t="s">
        <v>41</v>
      </c>
      <c r="M249" s="19">
        <v>60.29</v>
      </c>
      <c r="N249" s="19">
        <v>2.1</v>
      </c>
      <c r="O249" s="21">
        <v>61.56</v>
      </c>
      <c r="P249" s="31" t="s">
        <v>553</v>
      </c>
      <c r="Q249" s="22" t="s">
        <v>42</v>
      </c>
      <c r="R249" s="32"/>
      <c r="S249" s="33"/>
    </row>
    <row r="250" spans="1:19" ht="22.5">
      <c r="A250" s="25" t="s">
        <v>24</v>
      </c>
      <c r="B250" s="26" t="s">
        <v>72</v>
      </c>
      <c r="C250" s="27"/>
      <c r="D250" s="28" t="s">
        <v>61</v>
      </c>
      <c r="E250" s="28"/>
      <c r="F250" s="155" t="s">
        <v>1432</v>
      </c>
      <c r="G250" s="29" t="s">
        <v>1433</v>
      </c>
      <c r="H250" s="31" t="s">
        <v>1434</v>
      </c>
      <c r="I250" s="30" t="s">
        <v>1206</v>
      </c>
      <c r="J250" s="30" t="s">
        <v>32</v>
      </c>
      <c r="K250" s="18" t="s">
        <v>19</v>
      </c>
      <c r="L250" s="19" t="s">
        <v>1435</v>
      </c>
      <c r="M250" s="19">
        <v>25.01</v>
      </c>
      <c r="N250" s="19">
        <v>5.5</v>
      </c>
      <c r="O250" s="21">
        <v>26.39</v>
      </c>
      <c r="P250" s="31" t="s">
        <v>553</v>
      </c>
      <c r="Q250" s="22" t="s">
        <v>42</v>
      </c>
      <c r="R250" s="32">
        <v>2</v>
      </c>
      <c r="S250" s="33" t="s">
        <v>1436</v>
      </c>
    </row>
    <row r="251" spans="1:19" ht="22.5">
      <c r="A251" s="25" t="s">
        <v>24</v>
      </c>
      <c r="B251" s="26" t="s">
        <v>72</v>
      </c>
      <c r="C251" s="27"/>
      <c r="D251" s="28" t="s">
        <v>61</v>
      </c>
      <c r="E251" s="28"/>
      <c r="F251" s="155" t="s">
        <v>1464</v>
      </c>
      <c r="G251" s="29" t="s">
        <v>1465</v>
      </c>
      <c r="H251" s="31" t="s">
        <v>1466</v>
      </c>
      <c r="I251" s="30" t="s">
        <v>1317</v>
      </c>
      <c r="J251" s="30" t="s">
        <v>1318</v>
      </c>
      <c r="K251" s="18" t="s">
        <v>19</v>
      </c>
      <c r="L251" s="19" t="s">
        <v>20</v>
      </c>
      <c r="M251" s="19">
        <v>61.63</v>
      </c>
      <c r="N251" s="19">
        <v>2.1</v>
      </c>
      <c r="O251" s="21">
        <v>62.92</v>
      </c>
      <c r="P251" s="31" t="s">
        <v>22</v>
      </c>
      <c r="Q251" s="22" t="s">
        <v>23</v>
      </c>
      <c r="R251" s="32"/>
      <c r="S251" s="33"/>
    </row>
    <row r="252" spans="1:19" ht="22.5">
      <c r="A252" s="25" t="s">
        <v>24</v>
      </c>
      <c r="B252" s="26" t="s">
        <v>72</v>
      </c>
      <c r="C252" s="27"/>
      <c r="D252" s="28" t="s">
        <v>61</v>
      </c>
      <c r="E252" s="28"/>
      <c r="F252" s="155" t="s">
        <v>1483</v>
      </c>
      <c r="G252" s="29" t="s">
        <v>1484</v>
      </c>
      <c r="H252" s="31" t="s">
        <v>1485</v>
      </c>
      <c r="I252" s="30" t="s">
        <v>1486</v>
      </c>
      <c r="J252" s="30" t="s">
        <v>32</v>
      </c>
      <c r="K252" s="18" t="s">
        <v>19</v>
      </c>
      <c r="L252" s="19" t="s">
        <v>41</v>
      </c>
      <c r="M252" s="19">
        <v>64.31</v>
      </c>
      <c r="N252" s="19">
        <v>2.1</v>
      </c>
      <c r="O252" s="21">
        <v>65.66</v>
      </c>
      <c r="P252" s="31" t="s">
        <v>553</v>
      </c>
      <c r="Q252" s="22" t="s">
        <v>42</v>
      </c>
      <c r="R252" s="32">
        <v>2</v>
      </c>
      <c r="S252" s="33" t="s">
        <v>1482</v>
      </c>
    </row>
    <row r="253" spans="1:19" ht="22.5">
      <c r="A253" s="25" t="s">
        <v>24</v>
      </c>
      <c r="B253" s="26" t="s">
        <v>72</v>
      </c>
      <c r="C253" s="27" t="s">
        <v>26</v>
      </c>
      <c r="D253" s="28">
        <v>16</v>
      </c>
      <c r="E253" s="28"/>
      <c r="F253" s="155" t="s">
        <v>1725</v>
      </c>
      <c r="G253" s="29" t="s">
        <v>1726</v>
      </c>
      <c r="H253" s="31" t="s">
        <v>1727</v>
      </c>
      <c r="I253" s="30" t="s">
        <v>1728</v>
      </c>
      <c r="J253" s="30" t="s">
        <v>32</v>
      </c>
      <c r="K253" s="18" t="s">
        <v>19</v>
      </c>
      <c r="L253" s="19" t="s">
        <v>20</v>
      </c>
      <c r="M253" s="19">
        <v>17.89</v>
      </c>
      <c r="N253" s="19">
        <v>2.1</v>
      </c>
      <c r="O253" s="21">
        <v>18.27</v>
      </c>
      <c r="P253" s="31" t="s">
        <v>22</v>
      </c>
      <c r="Q253" s="22" t="s">
        <v>23</v>
      </c>
      <c r="R253" s="32"/>
      <c r="S253" s="33"/>
    </row>
    <row r="254" spans="1:19" ht="22.5">
      <c r="A254" s="25" t="s">
        <v>24</v>
      </c>
      <c r="B254" s="26" t="s">
        <v>72</v>
      </c>
      <c r="C254" s="27" t="s">
        <v>26</v>
      </c>
      <c r="D254" s="28">
        <v>16</v>
      </c>
      <c r="E254" s="28"/>
      <c r="F254" s="155" t="s">
        <v>1733</v>
      </c>
      <c r="G254" s="29" t="s">
        <v>1734</v>
      </c>
      <c r="H254" s="31" t="s">
        <v>1735</v>
      </c>
      <c r="I254" s="30" t="s">
        <v>1736</v>
      </c>
      <c r="J254" s="30" t="s">
        <v>32</v>
      </c>
      <c r="K254" s="18" t="s">
        <v>19</v>
      </c>
      <c r="L254" s="19" t="s">
        <v>20</v>
      </c>
      <c r="M254" s="19">
        <v>77.55</v>
      </c>
      <c r="N254" s="19">
        <v>2.1</v>
      </c>
      <c r="O254" s="21">
        <v>79.180000000000007</v>
      </c>
      <c r="P254" s="31" t="s">
        <v>22</v>
      </c>
      <c r="Q254" s="22" t="s">
        <v>23</v>
      </c>
      <c r="R254" s="32">
        <v>2</v>
      </c>
      <c r="S254" s="33" t="s">
        <v>1737</v>
      </c>
    </row>
    <row r="255" spans="1:19" ht="22.5">
      <c r="A255" s="25" t="s">
        <v>24</v>
      </c>
      <c r="B255" s="26" t="s">
        <v>72</v>
      </c>
      <c r="C255" s="27"/>
      <c r="D255" s="28" t="s">
        <v>61</v>
      </c>
      <c r="E255" s="28"/>
      <c r="F255" s="155" t="s">
        <v>1973</v>
      </c>
      <c r="G255" s="29" t="s">
        <v>1974</v>
      </c>
      <c r="H255" s="31" t="s">
        <v>1975</v>
      </c>
      <c r="I255" s="30" t="s">
        <v>1976</v>
      </c>
      <c r="J255" s="30" t="s">
        <v>32</v>
      </c>
      <c r="K255" s="18" t="s">
        <v>19</v>
      </c>
      <c r="L255" s="19" t="s">
        <v>20</v>
      </c>
      <c r="M255" s="19">
        <v>45.68</v>
      </c>
      <c r="N255" s="19">
        <v>0</v>
      </c>
      <c r="O255" s="21">
        <v>45.68</v>
      </c>
      <c r="P255" s="31" t="s">
        <v>22</v>
      </c>
      <c r="Q255" s="22" t="s">
        <v>23</v>
      </c>
      <c r="R255" s="32">
        <v>2</v>
      </c>
      <c r="S255" s="33" t="s">
        <v>1977</v>
      </c>
    </row>
    <row r="256" spans="1:19" ht="22.5">
      <c r="A256" s="25" t="s">
        <v>24</v>
      </c>
      <c r="B256" s="26" t="s">
        <v>72</v>
      </c>
      <c r="C256" s="27"/>
      <c r="D256" s="28" t="s">
        <v>61</v>
      </c>
      <c r="E256" s="28"/>
      <c r="F256" s="155" t="s">
        <v>2022</v>
      </c>
      <c r="G256" s="29" t="s">
        <v>2023</v>
      </c>
      <c r="H256" s="31" t="s">
        <v>2024</v>
      </c>
      <c r="I256" s="30" t="s">
        <v>2025</v>
      </c>
      <c r="J256" s="30" t="s">
        <v>32</v>
      </c>
      <c r="K256" s="18" t="s">
        <v>19</v>
      </c>
      <c r="L256" s="19" t="s">
        <v>41</v>
      </c>
      <c r="M256" s="19">
        <v>50.09</v>
      </c>
      <c r="N256" s="19">
        <v>2.1</v>
      </c>
      <c r="O256" s="21">
        <v>51.14</v>
      </c>
      <c r="P256" s="31" t="s">
        <v>553</v>
      </c>
      <c r="Q256" s="22" t="s">
        <v>42</v>
      </c>
      <c r="R256" s="32"/>
      <c r="S256" s="33"/>
    </row>
    <row r="257" spans="1:19" ht="45">
      <c r="A257" s="25" t="s">
        <v>24</v>
      </c>
      <c r="B257" s="26" t="s">
        <v>72</v>
      </c>
      <c r="C257" s="46" t="s">
        <v>26</v>
      </c>
      <c r="D257" s="28" t="s">
        <v>61</v>
      </c>
      <c r="E257" s="28"/>
      <c r="F257" s="155" t="s">
        <v>2048</v>
      </c>
      <c r="G257" s="29" t="s">
        <v>2049</v>
      </c>
      <c r="H257" s="31" t="s">
        <v>2050</v>
      </c>
      <c r="I257" s="30" t="s">
        <v>1386</v>
      </c>
      <c r="J257" s="30" t="s">
        <v>32</v>
      </c>
      <c r="K257" s="39" t="s">
        <v>108</v>
      </c>
      <c r="L257" s="118" t="s">
        <v>2051</v>
      </c>
      <c r="M257" s="19">
        <v>39.770000000000003</v>
      </c>
      <c r="N257" s="19">
        <v>2.1</v>
      </c>
      <c r="O257" s="21">
        <v>40.61</v>
      </c>
      <c r="P257" s="31" t="s">
        <v>22</v>
      </c>
      <c r="Q257" s="22" t="s">
        <v>23</v>
      </c>
      <c r="R257" s="48">
        <v>2</v>
      </c>
      <c r="S257" s="49" t="s">
        <v>2052</v>
      </c>
    </row>
    <row r="258" spans="1:19" ht="22.5">
      <c r="A258" s="25" t="s">
        <v>24</v>
      </c>
      <c r="B258" s="26" t="s">
        <v>72</v>
      </c>
      <c r="C258" s="27"/>
      <c r="D258" s="28">
        <v>16</v>
      </c>
      <c r="E258" s="28"/>
      <c r="F258" s="155" t="s">
        <v>2124</v>
      </c>
      <c r="G258" s="29" t="s">
        <v>2125</v>
      </c>
      <c r="H258" s="31" t="s">
        <v>2126</v>
      </c>
      <c r="I258" s="30" t="s">
        <v>2127</v>
      </c>
      <c r="J258" s="30" t="s">
        <v>32</v>
      </c>
      <c r="K258" s="18" t="s">
        <v>19</v>
      </c>
      <c r="L258" s="122" t="s">
        <v>0</v>
      </c>
      <c r="M258" s="19">
        <v>0</v>
      </c>
      <c r="N258" s="19">
        <v>0</v>
      </c>
      <c r="O258" s="21">
        <v>0</v>
      </c>
      <c r="P258" s="31" t="s">
        <v>553</v>
      </c>
      <c r="Q258" s="22" t="s">
        <v>42</v>
      </c>
      <c r="R258" s="32">
        <v>2</v>
      </c>
      <c r="S258" s="33" t="s">
        <v>2128</v>
      </c>
    </row>
    <row r="259" spans="1:19" ht="29.25">
      <c r="A259" s="25" t="s">
        <v>24</v>
      </c>
      <c r="B259" s="26" t="s">
        <v>72</v>
      </c>
      <c r="C259" s="46"/>
      <c r="D259" s="28">
        <v>16</v>
      </c>
      <c r="E259" s="28"/>
      <c r="F259" s="155" t="s">
        <v>2482</v>
      </c>
      <c r="G259" s="29" t="s">
        <v>2483</v>
      </c>
      <c r="H259" s="31" t="s">
        <v>2484</v>
      </c>
      <c r="I259" s="30" t="s">
        <v>2485</v>
      </c>
      <c r="J259" s="30" t="s">
        <v>18</v>
      </c>
      <c r="K259" s="18" t="s">
        <v>19</v>
      </c>
      <c r="L259" s="19" t="s">
        <v>41</v>
      </c>
      <c r="M259" s="19">
        <v>60.85</v>
      </c>
      <c r="N259" s="19">
        <v>2.1</v>
      </c>
      <c r="O259" s="21">
        <v>62.13</v>
      </c>
      <c r="P259" s="31" t="s">
        <v>45</v>
      </c>
      <c r="Q259" s="22" t="s">
        <v>42</v>
      </c>
      <c r="R259" s="32">
        <v>5</v>
      </c>
      <c r="S259" s="33" t="s">
        <v>2486</v>
      </c>
    </row>
    <row r="260" spans="1:19" ht="22.5">
      <c r="A260" s="25" t="s">
        <v>24</v>
      </c>
      <c r="B260" s="26" t="s">
        <v>72</v>
      </c>
      <c r="C260" s="27"/>
      <c r="D260" s="28" t="s">
        <v>61</v>
      </c>
      <c r="E260" s="28"/>
      <c r="F260" s="155" t="s">
        <v>2550</v>
      </c>
      <c r="G260" s="29" t="s">
        <v>2551</v>
      </c>
      <c r="H260" s="31" t="s">
        <v>2552</v>
      </c>
      <c r="I260" s="30"/>
      <c r="J260" s="30" t="s">
        <v>32</v>
      </c>
      <c r="K260" s="18" t="s">
        <v>19</v>
      </c>
      <c r="L260" s="19" t="s">
        <v>41</v>
      </c>
      <c r="M260" s="19">
        <v>16.239999999999998</v>
      </c>
      <c r="N260" s="19">
        <v>2.1</v>
      </c>
      <c r="O260" s="21">
        <v>16.579999999999998</v>
      </c>
      <c r="P260" s="31" t="s">
        <v>565</v>
      </c>
      <c r="Q260" s="22" t="s">
        <v>42</v>
      </c>
      <c r="R260" s="32"/>
      <c r="S260" s="43"/>
    </row>
    <row r="261" spans="1:19" ht="39">
      <c r="A261" s="25" t="s">
        <v>24</v>
      </c>
      <c r="B261" s="26" t="s">
        <v>72</v>
      </c>
      <c r="C261" s="27"/>
      <c r="D261" s="28">
        <v>16</v>
      </c>
      <c r="E261" s="28"/>
      <c r="F261" s="155" t="s">
        <v>2561</v>
      </c>
      <c r="G261" s="29" t="s">
        <v>2562</v>
      </c>
      <c r="H261" s="31"/>
      <c r="I261" s="30" t="s">
        <v>2559</v>
      </c>
      <c r="J261" s="30" t="s">
        <v>1263</v>
      </c>
      <c r="K261" s="18" t="s">
        <v>19</v>
      </c>
      <c r="L261" s="19" t="s">
        <v>20</v>
      </c>
      <c r="M261" s="19">
        <v>210.34</v>
      </c>
      <c r="N261" s="19" t="s">
        <v>44</v>
      </c>
      <c r="O261" s="21">
        <v>220.25</v>
      </c>
      <c r="P261" s="31" t="s">
        <v>22</v>
      </c>
      <c r="Q261" s="22" t="s">
        <v>23</v>
      </c>
      <c r="R261" s="32">
        <v>6</v>
      </c>
      <c r="S261" s="33" t="s">
        <v>2560</v>
      </c>
    </row>
    <row r="262" spans="1:19" ht="68.25">
      <c r="A262" s="25" t="s">
        <v>24</v>
      </c>
      <c r="B262" s="26" t="s">
        <v>72</v>
      </c>
      <c r="C262" s="27"/>
      <c r="D262" s="28">
        <v>16</v>
      </c>
      <c r="E262" s="28"/>
      <c r="F262" s="155" t="s">
        <v>2567</v>
      </c>
      <c r="G262" s="29" t="s">
        <v>2568</v>
      </c>
      <c r="H262" s="31"/>
      <c r="I262" s="30" t="s">
        <v>2559</v>
      </c>
      <c r="J262" s="30" t="s">
        <v>1263</v>
      </c>
      <c r="K262" s="18" t="s">
        <v>19</v>
      </c>
      <c r="L262" s="19" t="s">
        <v>20</v>
      </c>
      <c r="M262" s="19">
        <v>210.34</v>
      </c>
      <c r="N262" s="19" t="s">
        <v>44</v>
      </c>
      <c r="O262" s="21">
        <v>220.25</v>
      </c>
      <c r="P262" s="31" t="s">
        <v>22</v>
      </c>
      <c r="Q262" s="22" t="s">
        <v>23</v>
      </c>
      <c r="R262" s="32">
        <v>7</v>
      </c>
      <c r="S262" s="33" t="s">
        <v>2566</v>
      </c>
    </row>
    <row r="263" spans="1:19" ht="33.75">
      <c r="A263" s="25" t="s">
        <v>24</v>
      </c>
      <c r="B263" s="26" t="s">
        <v>179</v>
      </c>
      <c r="C263" s="27" t="s">
        <v>26</v>
      </c>
      <c r="D263" s="28">
        <v>16</v>
      </c>
      <c r="E263" s="28"/>
      <c r="F263" s="129" t="s">
        <v>180</v>
      </c>
      <c r="G263" s="29"/>
      <c r="H263" s="31"/>
      <c r="I263" s="30"/>
      <c r="J263" s="30"/>
      <c r="K263" s="47" t="s">
        <v>181</v>
      </c>
      <c r="L263" s="19" t="s">
        <v>20</v>
      </c>
      <c r="M263" s="19">
        <v>94.45</v>
      </c>
      <c r="N263" s="19">
        <v>2.1</v>
      </c>
      <c r="O263" s="21">
        <v>96.43</v>
      </c>
      <c r="P263" s="31" t="s">
        <v>22</v>
      </c>
      <c r="Q263" s="22" t="s">
        <v>23</v>
      </c>
      <c r="R263" s="32">
        <v>2</v>
      </c>
      <c r="S263" s="43" t="s">
        <v>182</v>
      </c>
    </row>
    <row r="264" spans="1:19" ht="33.75">
      <c r="A264" s="25" t="s">
        <v>24</v>
      </c>
      <c r="B264" s="26" t="s">
        <v>1102</v>
      </c>
      <c r="C264" s="27"/>
      <c r="D264" s="28">
        <v>16</v>
      </c>
      <c r="E264" s="28"/>
      <c r="F264" s="130" t="s">
        <v>1098</v>
      </c>
      <c r="G264" s="29" t="s">
        <v>1099</v>
      </c>
      <c r="H264" s="31" t="s">
        <v>1100</v>
      </c>
      <c r="I264" s="34" t="s">
        <v>1101</v>
      </c>
      <c r="J264" s="30" t="s">
        <v>32</v>
      </c>
      <c r="K264" s="47" t="s">
        <v>181</v>
      </c>
      <c r="L264" s="81" t="s">
        <v>478</v>
      </c>
      <c r="M264" s="81">
        <v>46.07</v>
      </c>
      <c r="N264" s="81">
        <v>2.1</v>
      </c>
      <c r="O264" s="82">
        <v>47.04</v>
      </c>
      <c r="P264" s="37" t="s">
        <v>22</v>
      </c>
      <c r="Q264" s="22" t="s">
        <v>23</v>
      </c>
      <c r="R264" s="35"/>
      <c r="S264" s="33"/>
    </row>
    <row r="265" spans="1:19" ht="22.5">
      <c r="A265" s="25" t="s">
        <v>24</v>
      </c>
      <c r="B265" s="26" t="s">
        <v>25</v>
      </c>
      <c r="C265" s="27" t="s">
        <v>26</v>
      </c>
      <c r="D265" s="28" t="s">
        <v>27</v>
      </c>
      <c r="E265" s="28"/>
      <c r="F265" s="129" t="s">
        <v>28</v>
      </c>
      <c r="G265" s="29" t="s">
        <v>29</v>
      </c>
      <c r="H265" s="31" t="s">
        <v>30</v>
      </c>
      <c r="I265" s="30" t="s">
        <v>31</v>
      </c>
      <c r="J265" s="30" t="s">
        <v>32</v>
      </c>
      <c r="K265" s="18" t="s">
        <v>19</v>
      </c>
      <c r="L265" s="19" t="s">
        <v>20</v>
      </c>
      <c r="M265" s="19">
        <v>60.9</v>
      </c>
      <c r="N265" s="19">
        <v>0</v>
      </c>
      <c r="O265" s="21">
        <v>60.9</v>
      </c>
      <c r="P265" s="31" t="s">
        <v>22</v>
      </c>
      <c r="Q265" s="22" t="s">
        <v>23</v>
      </c>
      <c r="R265" s="32"/>
      <c r="S265" s="33"/>
    </row>
    <row r="266" spans="1:19" ht="45">
      <c r="A266" s="25" t="s">
        <v>24</v>
      </c>
      <c r="B266" s="26" t="s">
        <v>25</v>
      </c>
      <c r="C266" s="27"/>
      <c r="D266" s="28" t="s">
        <v>27</v>
      </c>
      <c r="E266" s="28"/>
      <c r="F266" s="130" t="s">
        <v>554</v>
      </c>
      <c r="G266" s="29" t="s">
        <v>555</v>
      </c>
      <c r="H266" s="98"/>
      <c r="I266" s="38" t="s">
        <v>556</v>
      </c>
      <c r="J266" s="30"/>
      <c r="K266" s="18" t="s">
        <v>19</v>
      </c>
      <c r="L266" s="19" t="s">
        <v>557</v>
      </c>
      <c r="M266" s="19">
        <v>30.8</v>
      </c>
      <c r="N266" s="19">
        <v>5.5</v>
      </c>
      <c r="O266" s="21">
        <v>32.49</v>
      </c>
      <c r="P266" s="31" t="s">
        <v>22</v>
      </c>
      <c r="Q266" s="22" t="s">
        <v>23</v>
      </c>
      <c r="R266" s="32"/>
      <c r="S266" s="33"/>
    </row>
    <row r="267" spans="1:19" ht="22.5">
      <c r="A267" s="25" t="s">
        <v>24</v>
      </c>
      <c r="B267" s="26" t="s">
        <v>25</v>
      </c>
      <c r="C267" s="27" t="s">
        <v>26</v>
      </c>
      <c r="D267" s="28" t="s">
        <v>27</v>
      </c>
      <c r="E267" s="28"/>
      <c r="F267" s="129" t="s">
        <v>121</v>
      </c>
      <c r="G267" s="29" t="s">
        <v>122</v>
      </c>
      <c r="H267" s="31" t="s">
        <v>123</v>
      </c>
      <c r="I267" s="30" t="s">
        <v>124</v>
      </c>
      <c r="J267" s="30" t="s">
        <v>18</v>
      </c>
      <c r="K267" s="18" t="s">
        <v>19</v>
      </c>
      <c r="L267" s="19" t="s">
        <v>41</v>
      </c>
      <c r="M267" s="19">
        <v>0</v>
      </c>
      <c r="N267" s="19">
        <v>0</v>
      </c>
      <c r="O267" s="21">
        <v>0</v>
      </c>
      <c r="P267" s="31" t="s">
        <v>45</v>
      </c>
      <c r="Q267" s="22" t="s">
        <v>42</v>
      </c>
      <c r="R267" s="35">
        <v>2</v>
      </c>
      <c r="S267" s="33" t="s">
        <v>125</v>
      </c>
    </row>
    <row r="268" spans="1:19" ht="45">
      <c r="A268" s="25" t="s">
        <v>24</v>
      </c>
      <c r="B268" s="26" t="s">
        <v>25</v>
      </c>
      <c r="C268" s="27"/>
      <c r="D268" s="28" t="s">
        <v>27</v>
      </c>
      <c r="E268" s="28"/>
      <c r="F268" s="129" t="s">
        <v>613</v>
      </c>
      <c r="G268" s="29" t="s">
        <v>614</v>
      </c>
      <c r="H268" s="31" t="s">
        <v>615</v>
      </c>
      <c r="I268" s="30" t="s">
        <v>616</v>
      </c>
      <c r="J268" s="30" t="s">
        <v>32</v>
      </c>
      <c r="K268" s="18" t="s">
        <v>19</v>
      </c>
      <c r="L268" s="19" t="s">
        <v>617</v>
      </c>
      <c r="M268" s="19">
        <f>2*45.68</f>
        <v>91.36</v>
      </c>
      <c r="N268" s="19">
        <v>0</v>
      </c>
      <c r="O268" s="58">
        <f>2*45.68</f>
        <v>91.36</v>
      </c>
      <c r="P268" s="31" t="s">
        <v>22</v>
      </c>
      <c r="Q268" s="22" t="s">
        <v>23</v>
      </c>
      <c r="R268" s="32"/>
      <c r="S268" s="33"/>
    </row>
    <row r="269" spans="1:19" ht="24">
      <c r="A269" s="25" t="s">
        <v>24</v>
      </c>
      <c r="B269" s="26" t="s">
        <v>25</v>
      </c>
      <c r="C269" s="27" t="s">
        <v>26</v>
      </c>
      <c r="D269" s="28" t="s">
        <v>27</v>
      </c>
      <c r="E269" s="28"/>
      <c r="F269" s="129" t="s">
        <v>126</v>
      </c>
      <c r="G269" s="29" t="s">
        <v>127</v>
      </c>
      <c r="H269" s="31" t="s">
        <v>128</v>
      </c>
      <c r="I269" s="30" t="s">
        <v>124</v>
      </c>
      <c r="J269" s="30" t="s">
        <v>18</v>
      </c>
      <c r="K269" s="18" t="s">
        <v>19</v>
      </c>
      <c r="L269" s="19" t="s">
        <v>20</v>
      </c>
      <c r="M269" s="19">
        <v>119.29</v>
      </c>
      <c r="N269" s="19">
        <v>2.1</v>
      </c>
      <c r="O269" s="21">
        <v>121.8</v>
      </c>
      <c r="P269" s="31" t="s">
        <v>22</v>
      </c>
      <c r="Q269" s="22" t="s">
        <v>23</v>
      </c>
      <c r="R269" s="32"/>
      <c r="S269" s="33"/>
    </row>
    <row r="270" spans="1:19" ht="24">
      <c r="A270" s="25" t="s">
        <v>24</v>
      </c>
      <c r="B270" s="26" t="s">
        <v>25</v>
      </c>
      <c r="C270" s="27"/>
      <c r="D270" s="28">
        <v>10</v>
      </c>
      <c r="E270" s="28"/>
      <c r="F270" s="129" t="s">
        <v>625</v>
      </c>
      <c r="G270" s="29" t="s">
        <v>626</v>
      </c>
      <c r="H270" s="31" t="s">
        <v>627</v>
      </c>
      <c r="I270" s="30" t="s">
        <v>628</v>
      </c>
      <c r="J270" s="30" t="s">
        <v>32</v>
      </c>
      <c r="K270" s="18" t="s">
        <v>19</v>
      </c>
      <c r="L270" s="19" t="s">
        <v>20</v>
      </c>
      <c r="M270" s="19">
        <v>30.45</v>
      </c>
      <c r="N270" s="19">
        <v>0</v>
      </c>
      <c r="O270" s="21">
        <v>30.45</v>
      </c>
      <c r="P270" s="31" t="s">
        <v>22</v>
      </c>
      <c r="Q270" s="22" t="s">
        <v>23</v>
      </c>
      <c r="R270" s="32"/>
      <c r="S270" s="33"/>
    </row>
    <row r="271" spans="1:19" ht="24">
      <c r="A271" s="25" t="s">
        <v>24</v>
      </c>
      <c r="B271" s="26" t="s">
        <v>25</v>
      </c>
      <c r="C271" s="27"/>
      <c r="D271" s="28" t="s">
        <v>27</v>
      </c>
      <c r="E271" s="28"/>
      <c r="F271" s="129" t="s">
        <v>629</v>
      </c>
      <c r="G271" s="29" t="s">
        <v>630</v>
      </c>
      <c r="H271" s="31" t="s">
        <v>631</v>
      </c>
      <c r="I271" s="30" t="s">
        <v>632</v>
      </c>
      <c r="J271" s="30" t="s">
        <v>32</v>
      </c>
      <c r="K271" s="18" t="s">
        <v>19</v>
      </c>
      <c r="L271" s="75" t="s">
        <v>633</v>
      </c>
      <c r="M271" s="40">
        <v>26.8</v>
      </c>
      <c r="N271" s="19">
        <v>0</v>
      </c>
      <c r="O271" s="42">
        <v>26.8</v>
      </c>
      <c r="P271" s="31" t="s">
        <v>22</v>
      </c>
      <c r="Q271" s="22" t="s">
        <v>23</v>
      </c>
      <c r="R271" s="32"/>
      <c r="S271" s="33"/>
    </row>
    <row r="272" spans="1:19" ht="24">
      <c r="A272" s="25" t="s">
        <v>24</v>
      </c>
      <c r="B272" s="26" t="s">
        <v>25</v>
      </c>
      <c r="C272" s="27" t="s">
        <v>26</v>
      </c>
      <c r="D272" s="28" t="s">
        <v>27</v>
      </c>
      <c r="E272" s="28"/>
      <c r="F272" s="129" t="s">
        <v>634</v>
      </c>
      <c r="G272" s="29" t="s">
        <v>635</v>
      </c>
      <c r="H272" s="31" t="s">
        <v>636</v>
      </c>
      <c r="I272" s="30" t="s">
        <v>637</v>
      </c>
      <c r="J272" s="30" t="s">
        <v>32</v>
      </c>
      <c r="K272" s="18" t="s">
        <v>19</v>
      </c>
      <c r="L272" s="19" t="s">
        <v>20</v>
      </c>
      <c r="M272" s="19">
        <v>32.94</v>
      </c>
      <c r="N272" s="19">
        <v>0</v>
      </c>
      <c r="O272" s="21">
        <v>32.94</v>
      </c>
      <c r="P272" s="31" t="s">
        <v>22</v>
      </c>
      <c r="Q272" s="22" t="s">
        <v>23</v>
      </c>
      <c r="R272" s="32"/>
      <c r="S272" s="33"/>
    </row>
    <row r="273" spans="1:19" ht="24">
      <c r="A273" s="25" t="s">
        <v>24</v>
      </c>
      <c r="B273" s="26" t="s">
        <v>25</v>
      </c>
      <c r="C273" s="27" t="s">
        <v>26</v>
      </c>
      <c r="D273" s="28" t="s">
        <v>27</v>
      </c>
      <c r="E273" s="28"/>
      <c r="F273" s="129" t="s">
        <v>638</v>
      </c>
      <c r="G273" s="29" t="s">
        <v>639</v>
      </c>
      <c r="H273" s="31" t="s">
        <v>640</v>
      </c>
      <c r="I273" s="30" t="s">
        <v>641</v>
      </c>
      <c r="J273" s="30" t="s">
        <v>32</v>
      </c>
      <c r="K273" s="18" t="s">
        <v>19</v>
      </c>
      <c r="L273" s="19" t="s">
        <v>450</v>
      </c>
      <c r="M273" s="19">
        <v>20.3</v>
      </c>
      <c r="N273" s="19">
        <v>0</v>
      </c>
      <c r="O273" s="21">
        <v>20.3</v>
      </c>
      <c r="P273" s="31" t="s">
        <v>22</v>
      </c>
      <c r="Q273" s="22" t="s">
        <v>23</v>
      </c>
      <c r="R273" s="32"/>
      <c r="S273" s="33"/>
    </row>
    <row r="274" spans="1:19" ht="24">
      <c r="A274" s="25" t="s">
        <v>24</v>
      </c>
      <c r="B274" s="26" t="s">
        <v>25</v>
      </c>
      <c r="C274" s="27" t="s">
        <v>26</v>
      </c>
      <c r="D274" s="28" t="s">
        <v>27</v>
      </c>
      <c r="E274" s="69"/>
      <c r="F274" s="153" t="s">
        <v>642</v>
      </c>
      <c r="G274" s="52" t="s">
        <v>643</v>
      </c>
      <c r="H274" s="70" t="s">
        <v>644</v>
      </c>
      <c r="I274" s="72" t="s">
        <v>645</v>
      </c>
      <c r="J274" s="72" t="s">
        <v>32</v>
      </c>
      <c r="K274" s="18" t="s">
        <v>19</v>
      </c>
      <c r="L274" s="19" t="s">
        <v>20</v>
      </c>
      <c r="M274" s="19">
        <v>24.36</v>
      </c>
      <c r="N274" s="19">
        <v>0</v>
      </c>
      <c r="O274" s="21">
        <v>24.36</v>
      </c>
      <c r="P274" s="31" t="s">
        <v>22</v>
      </c>
      <c r="Q274" s="22" t="s">
        <v>23</v>
      </c>
      <c r="R274" s="32"/>
      <c r="S274" s="33"/>
    </row>
    <row r="275" spans="1:19" ht="30">
      <c r="A275" s="25" t="s">
        <v>24</v>
      </c>
      <c r="B275" s="26" t="s">
        <v>25</v>
      </c>
      <c r="C275" s="27" t="s">
        <v>26</v>
      </c>
      <c r="D275" s="28" t="s">
        <v>27</v>
      </c>
      <c r="E275" s="28"/>
      <c r="F275" s="129" t="s">
        <v>646</v>
      </c>
      <c r="G275" s="29" t="s">
        <v>647</v>
      </c>
      <c r="H275" s="31"/>
      <c r="I275" s="30" t="s">
        <v>648</v>
      </c>
      <c r="J275" s="30" t="s">
        <v>649</v>
      </c>
      <c r="K275" s="18" t="s">
        <v>19</v>
      </c>
      <c r="L275" s="19" t="s">
        <v>2636</v>
      </c>
      <c r="M275" s="19">
        <v>0</v>
      </c>
      <c r="N275" s="19">
        <v>0</v>
      </c>
      <c r="O275" s="21">
        <v>0</v>
      </c>
      <c r="P275" s="31" t="s">
        <v>22</v>
      </c>
      <c r="Q275" s="22" t="s">
        <v>23</v>
      </c>
      <c r="R275" s="32"/>
      <c r="S275" s="33"/>
    </row>
    <row r="276" spans="1:19" ht="24">
      <c r="A276" s="25" t="s">
        <v>24</v>
      </c>
      <c r="B276" s="26" t="s">
        <v>25</v>
      </c>
      <c r="C276" s="27" t="s">
        <v>26</v>
      </c>
      <c r="D276" s="28" t="s">
        <v>27</v>
      </c>
      <c r="E276" s="44"/>
      <c r="F276" s="129" t="s">
        <v>650</v>
      </c>
      <c r="G276" s="29" t="s">
        <v>651</v>
      </c>
      <c r="H276" s="31" t="s">
        <v>652</v>
      </c>
      <c r="I276" s="30" t="s">
        <v>653</v>
      </c>
      <c r="J276" s="30" t="s">
        <v>32</v>
      </c>
      <c r="K276" s="18" t="s">
        <v>19</v>
      </c>
      <c r="L276" s="19" t="s">
        <v>450</v>
      </c>
      <c r="M276" s="19">
        <v>40.6</v>
      </c>
      <c r="N276" s="19">
        <v>0</v>
      </c>
      <c r="O276" s="21">
        <v>40.6</v>
      </c>
      <c r="P276" s="31" t="s">
        <v>22</v>
      </c>
      <c r="Q276" s="22" t="s">
        <v>23</v>
      </c>
      <c r="R276" s="32"/>
      <c r="S276" s="33"/>
    </row>
    <row r="277" spans="1:19" ht="24">
      <c r="A277" s="25" t="s">
        <v>24</v>
      </c>
      <c r="B277" s="26" t="s">
        <v>25</v>
      </c>
      <c r="C277" s="27" t="s">
        <v>26</v>
      </c>
      <c r="D277" s="28" t="s">
        <v>27</v>
      </c>
      <c r="E277" s="28"/>
      <c r="F277" s="129" t="s">
        <v>654</v>
      </c>
      <c r="G277" s="29" t="s">
        <v>655</v>
      </c>
      <c r="H277" s="31" t="s">
        <v>656</v>
      </c>
      <c r="I277" s="30" t="s">
        <v>657</v>
      </c>
      <c r="J277" s="30" t="s">
        <v>32</v>
      </c>
      <c r="K277" s="18" t="s">
        <v>19</v>
      </c>
      <c r="L277" s="19" t="s">
        <v>20</v>
      </c>
      <c r="M277" s="19">
        <v>26.14</v>
      </c>
      <c r="N277" s="19">
        <v>0</v>
      </c>
      <c r="O277" s="21">
        <v>26.14</v>
      </c>
      <c r="P277" s="31" t="s">
        <v>22</v>
      </c>
      <c r="Q277" s="22" t="s">
        <v>23</v>
      </c>
      <c r="R277" s="32"/>
      <c r="S277" s="33"/>
    </row>
    <row r="278" spans="1:19" ht="24">
      <c r="A278" s="25" t="s">
        <v>24</v>
      </c>
      <c r="B278" s="26" t="s">
        <v>25</v>
      </c>
      <c r="C278" s="27" t="s">
        <v>26</v>
      </c>
      <c r="D278" s="28" t="s">
        <v>27</v>
      </c>
      <c r="E278" s="28"/>
      <c r="F278" s="129" t="s">
        <v>658</v>
      </c>
      <c r="G278" s="29" t="s">
        <v>659</v>
      </c>
      <c r="H278" s="31"/>
      <c r="I278" s="30" t="s">
        <v>660</v>
      </c>
      <c r="J278" s="30" t="s">
        <v>32</v>
      </c>
      <c r="K278" s="18" t="s">
        <v>19</v>
      </c>
      <c r="L278" s="19" t="s">
        <v>20</v>
      </c>
      <c r="M278" s="19">
        <v>26.14</v>
      </c>
      <c r="N278" s="19">
        <v>0</v>
      </c>
      <c r="O278" s="21">
        <v>26.14</v>
      </c>
      <c r="P278" s="31" t="s">
        <v>22</v>
      </c>
      <c r="Q278" s="22" t="s">
        <v>23</v>
      </c>
      <c r="R278" s="32"/>
      <c r="S278" s="33"/>
    </row>
    <row r="279" spans="1:19" ht="22.5">
      <c r="A279" s="25" t="s">
        <v>24</v>
      </c>
      <c r="B279" s="26" t="s">
        <v>25</v>
      </c>
      <c r="C279" s="27" t="s">
        <v>26</v>
      </c>
      <c r="D279" s="28" t="s">
        <v>27</v>
      </c>
      <c r="E279" s="28"/>
      <c r="F279" s="129" t="s">
        <v>727</v>
      </c>
      <c r="G279" s="29" t="s">
        <v>728</v>
      </c>
      <c r="H279" s="31" t="s">
        <v>729</v>
      </c>
      <c r="I279" s="30" t="s">
        <v>730</v>
      </c>
      <c r="J279" s="30" t="s">
        <v>32</v>
      </c>
      <c r="K279" s="18" t="s">
        <v>19</v>
      </c>
      <c r="L279" s="19" t="s">
        <v>20</v>
      </c>
      <c r="M279" s="19">
        <v>30.71</v>
      </c>
      <c r="N279" s="19">
        <v>2.1</v>
      </c>
      <c r="O279" s="21">
        <v>31.35</v>
      </c>
      <c r="P279" s="31" t="s">
        <v>22</v>
      </c>
      <c r="Q279" s="22" t="s">
        <v>23</v>
      </c>
      <c r="R279" s="32">
        <v>2</v>
      </c>
      <c r="S279" s="33" t="s">
        <v>731</v>
      </c>
    </row>
    <row r="280" spans="1:19" ht="22.5">
      <c r="A280" s="25" t="s">
        <v>24</v>
      </c>
      <c r="B280" s="26" t="s">
        <v>25</v>
      </c>
      <c r="C280" s="27" t="s">
        <v>26</v>
      </c>
      <c r="D280" s="28" t="s">
        <v>27</v>
      </c>
      <c r="E280" s="28"/>
      <c r="F280" s="129" t="s">
        <v>751</v>
      </c>
      <c r="G280" s="29" t="s">
        <v>752</v>
      </c>
      <c r="H280" s="31" t="s">
        <v>753</v>
      </c>
      <c r="I280" s="30" t="s">
        <v>750</v>
      </c>
      <c r="J280" s="30" t="s">
        <v>32</v>
      </c>
      <c r="K280" s="18" t="s">
        <v>19</v>
      </c>
      <c r="L280" s="19" t="s">
        <v>41</v>
      </c>
      <c r="M280" s="19">
        <v>249.69</v>
      </c>
      <c r="N280" s="19">
        <v>5.5</v>
      </c>
      <c r="O280" s="21">
        <v>263.42</v>
      </c>
      <c r="P280" s="31" t="s">
        <v>553</v>
      </c>
      <c r="Q280" s="22" t="s">
        <v>42</v>
      </c>
      <c r="R280" s="32"/>
      <c r="S280" s="33"/>
    </row>
    <row r="281" spans="1:19" ht="24.75">
      <c r="A281" s="25" t="s">
        <v>24</v>
      </c>
      <c r="B281" s="26" t="s">
        <v>25</v>
      </c>
      <c r="C281" s="60"/>
      <c r="D281" s="61">
        <v>10</v>
      </c>
      <c r="E281" s="61"/>
      <c r="F281" s="160" t="s">
        <v>775</v>
      </c>
      <c r="G281" s="84" t="s">
        <v>776</v>
      </c>
      <c r="H281" s="85" t="s">
        <v>777</v>
      </c>
      <c r="I281" s="80" t="s">
        <v>302</v>
      </c>
      <c r="J281" s="30" t="s">
        <v>32</v>
      </c>
      <c r="K281" s="50" t="s">
        <v>19</v>
      </c>
      <c r="L281" s="19" t="s">
        <v>348</v>
      </c>
      <c r="M281" s="19">
        <v>28.87</v>
      </c>
      <c r="N281" s="19">
        <v>2.1</v>
      </c>
      <c r="O281" s="21">
        <v>29.48</v>
      </c>
      <c r="P281" s="63" t="s">
        <v>22</v>
      </c>
      <c r="Q281" s="22" t="s">
        <v>23</v>
      </c>
      <c r="R281" s="64"/>
      <c r="S281" s="65"/>
    </row>
    <row r="282" spans="1:19" ht="24">
      <c r="A282" s="25" t="s">
        <v>24</v>
      </c>
      <c r="B282" s="26" t="s">
        <v>25</v>
      </c>
      <c r="C282" s="27"/>
      <c r="D282" s="28" t="s">
        <v>27</v>
      </c>
      <c r="E282" s="28"/>
      <c r="F282" s="129" t="s">
        <v>787</v>
      </c>
      <c r="G282" s="29" t="s">
        <v>788</v>
      </c>
      <c r="H282" s="31" t="s">
        <v>789</v>
      </c>
      <c r="I282" s="30" t="s">
        <v>790</v>
      </c>
      <c r="J282" s="30" t="s">
        <v>32</v>
      </c>
      <c r="K282" s="18" t="s">
        <v>19</v>
      </c>
      <c r="L282" s="54">
        <v>1940747</v>
      </c>
      <c r="M282" s="19">
        <v>46.33</v>
      </c>
      <c r="N282" s="19">
        <v>5.5</v>
      </c>
      <c r="O282" s="21">
        <v>48.88</v>
      </c>
      <c r="P282" s="31" t="s">
        <v>22</v>
      </c>
      <c r="Q282" s="22" t="s">
        <v>23</v>
      </c>
      <c r="R282" s="32"/>
      <c r="S282" s="33"/>
    </row>
    <row r="283" spans="1:19" ht="22.5">
      <c r="A283" s="25" t="s">
        <v>24</v>
      </c>
      <c r="B283" s="26" t="s">
        <v>25</v>
      </c>
      <c r="C283" s="27" t="s">
        <v>26</v>
      </c>
      <c r="D283" s="28" t="s">
        <v>27</v>
      </c>
      <c r="E283" s="28"/>
      <c r="F283" s="129" t="s">
        <v>862</v>
      </c>
      <c r="G283" s="29" t="s">
        <v>863</v>
      </c>
      <c r="H283" s="31" t="s">
        <v>864</v>
      </c>
      <c r="I283" s="30" t="s">
        <v>676</v>
      </c>
      <c r="J283" s="30" t="s">
        <v>32</v>
      </c>
      <c r="K283" s="18" t="s">
        <v>19</v>
      </c>
      <c r="L283" s="19" t="s">
        <v>41</v>
      </c>
      <c r="M283" s="19">
        <v>102.52</v>
      </c>
      <c r="N283" s="19">
        <v>5.5</v>
      </c>
      <c r="O283" s="21">
        <v>108.16</v>
      </c>
      <c r="P283" s="31" t="s">
        <v>110</v>
      </c>
      <c r="Q283" s="22" t="s">
        <v>42</v>
      </c>
      <c r="R283" s="32"/>
      <c r="S283" s="33"/>
    </row>
    <row r="284" spans="1:19" ht="24">
      <c r="A284" s="25" t="s">
        <v>24</v>
      </c>
      <c r="B284" s="26" t="s">
        <v>25</v>
      </c>
      <c r="C284" s="27"/>
      <c r="D284" s="28" t="s">
        <v>27</v>
      </c>
      <c r="E284" s="28"/>
      <c r="F284" s="129" t="s">
        <v>931</v>
      </c>
      <c r="G284" s="29" t="s">
        <v>932</v>
      </c>
      <c r="H284" s="31" t="s">
        <v>933</v>
      </c>
      <c r="I284" s="30" t="s">
        <v>934</v>
      </c>
      <c r="J284" s="30" t="s">
        <v>32</v>
      </c>
      <c r="K284" s="18" t="s">
        <v>19</v>
      </c>
      <c r="L284" s="19" t="s">
        <v>20</v>
      </c>
      <c r="M284" s="19">
        <v>46.53</v>
      </c>
      <c r="N284" s="19">
        <v>0</v>
      </c>
      <c r="O284" s="21">
        <v>46.53</v>
      </c>
      <c r="P284" s="31" t="s">
        <v>22</v>
      </c>
      <c r="Q284" s="22" t="s">
        <v>23</v>
      </c>
      <c r="R284" s="32"/>
      <c r="S284" s="33"/>
    </row>
    <row r="285" spans="1:19" ht="22.5">
      <c r="A285" s="25" t="s">
        <v>24</v>
      </c>
      <c r="B285" s="26" t="s">
        <v>25</v>
      </c>
      <c r="C285" s="27" t="s">
        <v>26</v>
      </c>
      <c r="D285" s="28" t="s">
        <v>27</v>
      </c>
      <c r="E285" s="28"/>
      <c r="F285" s="129" t="s">
        <v>954</v>
      </c>
      <c r="G285" s="29" t="s">
        <v>955</v>
      </c>
      <c r="H285" s="31" t="s">
        <v>956</v>
      </c>
      <c r="I285" s="30" t="s">
        <v>957</v>
      </c>
      <c r="J285" s="30" t="s">
        <v>32</v>
      </c>
      <c r="K285" s="18" t="s">
        <v>19</v>
      </c>
      <c r="L285" s="19" t="s">
        <v>20</v>
      </c>
      <c r="M285" s="19">
        <v>50.75</v>
      </c>
      <c r="N285" s="19">
        <v>0</v>
      </c>
      <c r="O285" s="21">
        <v>50.75</v>
      </c>
      <c r="P285" s="31" t="s">
        <v>22</v>
      </c>
      <c r="Q285" s="22" t="s">
        <v>23</v>
      </c>
      <c r="R285" s="32"/>
      <c r="S285" s="33"/>
    </row>
    <row r="286" spans="1:19" ht="24">
      <c r="A286" s="25" t="s">
        <v>24</v>
      </c>
      <c r="B286" s="26" t="s">
        <v>25</v>
      </c>
      <c r="C286" s="27" t="s">
        <v>26</v>
      </c>
      <c r="D286" s="28" t="s">
        <v>27</v>
      </c>
      <c r="E286" s="28"/>
      <c r="F286" s="129" t="s">
        <v>996</v>
      </c>
      <c r="G286" s="29" t="s">
        <v>997</v>
      </c>
      <c r="H286" s="31" t="s">
        <v>998</v>
      </c>
      <c r="I286" s="30" t="s">
        <v>999</v>
      </c>
      <c r="J286" s="30" t="s">
        <v>32</v>
      </c>
      <c r="K286" s="18" t="s">
        <v>19</v>
      </c>
      <c r="L286" s="19" t="s">
        <v>20</v>
      </c>
      <c r="M286" s="19">
        <v>52.27</v>
      </c>
      <c r="N286" s="19">
        <v>0</v>
      </c>
      <c r="O286" s="21">
        <v>52.27</v>
      </c>
      <c r="P286" s="31" t="s">
        <v>22</v>
      </c>
      <c r="Q286" s="22" t="s">
        <v>23</v>
      </c>
      <c r="R286" s="32">
        <v>2</v>
      </c>
      <c r="S286" s="33" t="s">
        <v>731</v>
      </c>
    </row>
    <row r="287" spans="1:19" ht="22.5">
      <c r="A287" s="25" t="s">
        <v>24</v>
      </c>
      <c r="B287" s="26" t="s">
        <v>25</v>
      </c>
      <c r="C287" s="27"/>
      <c r="D287" s="28" t="s">
        <v>27</v>
      </c>
      <c r="E287" s="28"/>
      <c r="F287" s="129" t="s">
        <v>1016</v>
      </c>
      <c r="G287" s="29" t="s">
        <v>1017</v>
      </c>
      <c r="H287" s="31" t="s">
        <v>1018</v>
      </c>
      <c r="I287" s="30" t="s">
        <v>1019</v>
      </c>
      <c r="J287" s="30" t="s">
        <v>32</v>
      </c>
      <c r="K287" s="18" t="s">
        <v>19</v>
      </c>
      <c r="L287" s="19" t="s">
        <v>20</v>
      </c>
      <c r="M287" s="19">
        <v>57.72</v>
      </c>
      <c r="N287" s="19">
        <v>5.5</v>
      </c>
      <c r="O287" s="21">
        <v>60.89</v>
      </c>
      <c r="P287" s="31" t="s">
        <v>22</v>
      </c>
      <c r="Q287" s="22" t="s">
        <v>23</v>
      </c>
      <c r="R287" s="32"/>
      <c r="S287" s="33"/>
    </row>
    <row r="288" spans="1:19" ht="60">
      <c r="A288" s="25" t="s">
        <v>24</v>
      </c>
      <c r="B288" s="26" t="s">
        <v>25</v>
      </c>
      <c r="C288" s="27" t="s">
        <v>26</v>
      </c>
      <c r="D288" s="28" t="s">
        <v>27</v>
      </c>
      <c r="E288" s="28"/>
      <c r="F288" s="129" t="s">
        <v>1023</v>
      </c>
      <c r="G288" s="29" t="s">
        <v>1024</v>
      </c>
      <c r="H288" s="31" t="s">
        <v>1025</v>
      </c>
      <c r="I288" s="30" t="s">
        <v>1026</v>
      </c>
      <c r="J288" s="30" t="s">
        <v>32</v>
      </c>
      <c r="K288" s="18" t="s">
        <v>19</v>
      </c>
      <c r="L288" s="19" t="s">
        <v>1027</v>
      </c>
      <c r="M288" s="19">
        <f>139.18+73.77</f>
        <v>212.95</v>
      </c>
      <c r="N288" s="19">
        <v>2.1</v>
      </c>
      <c r="O288" s="21">
        <f>142.1+75.32</f>
        <v>217.42</v>
      </c>
      <c r="P288" s="31" t="s">
        <v>22</v>
      </c>
      <c r="Q288" s="22" t="s">
        <v>23</v>
      </c>
      <c r="R288" s="32"/>
      <c r="S288" s="33"/>
    </row>
    <row r="289" spans="1:19" ht="36">
      <c r="A289" s="25" t="s">
        <v>24</v>
      </c>
      <c r="B289" s="26" t="s">
        <v>25</v>
      </c>
      <c r="C289" s="27" t="s">
        <v>26</v>
      </c>
      <c r="D289" s="28" t="s">
        <v>27</v>
      </c>
      <c r="E289" s="28"/>
      <c r="F289" s="129" t="s">
        <v>1033</v>
      </c>
      <c r="G289" s="29" t="s">
        <v>1034</v>
      </c>
      <c r="H289" s="31" t="s">
        <v>1035</v>
      </c>
      <c r="I289" s="30" t="s">
        <v>1036</v>
      </c>
      <c r="J289" s="30" t="s">
        <v>18</v>
      </c>
      <c r="K289" s="18" t="s">
        <v>19</v>
      </c>
      <c r="L289" s="19" t="s">
        <v>20</v>
      </c>
      <c r="M289" s="19">
        <v>88.51</v>
      </c>
      <c r="N289" s="19">
        <v>5.5</v>
      </c>
      <c r="O289" s="21">
        <v>93.38</v>
      </c>
      <c r="P289" s="31" t="s">
        <v>22</v>
      </c>
      <c r="Q289" s="22" t="s">
        <v>23</v>
      </c>
      <c r="R289" s="32"/>
      <c r="S289" s="33"/>
    </row>
    <row r="290" spans="1:19" ht="22.5">
      <c r="A290" s="25" t="s">
        <v>24</v>
      </c>
      <c r="B290" s="26" t="s">
        <v>25</v>
      </c>
      <c r="C290" s="27" t="s">
        <v>26</v>
      </c>
      <c r="D290" s="28">
        <v>10</v>
      </c>
      <c r="E290" s="28"/>
      <c r="F290" s="129" t="s">
        <v>1107</v>
      </c>
      <c r="G290" s="29" t="s">
        <v>1108</v>
      </c>
      <c r="H290" s="31" t="s">
        <v>1109</v>
      </c>
      <c r="I290" s="30" t="s">
        <v>1110</v>
      </c>
      <c r="J290" s="30" t="s">
        <v>32</v>
      </c>
      <c r="K290" s="18" t="s">
        <v>19</v>
      </c>
      <c r="L290" s="19" t="s">
        <v>585</v>
      </c>
      <c r="M290" s="19">
        <v>0</v>
      </c>
      <c r="N290" s="19">
        <v>0</v>
      </c>
      <c r="O290" s="21">
        <v>0</v>
      </c>
      <c r="P290" s="31" t="s">
        <v>22</v>
      </c>
      <c r="Q290" s="22" t="s">
        <v>23</v>
      </c>
      <c r="R290" s="32">
        <v>2</v>
      </c>
      <c r="S290" s="33" t="s">
        <v>731</v>
      </c>
    </row>
    <row r="291" spans="1:19" ht="48.75">
      <c r="A291" s="25" t="s">
        <v>24</v>
      </c>
      <c r="B291" s="26" t="s">
        <v>25</v>
      </c>
      <c r="C291" s="46" t="s">
        <v>26</v>
      </c>
      <c r="D291" s="28" t="s">
        <v>27</v>
      </c>
      <c r="E291" s="28"/>
      <c r="F291" s="129" t="s">
        <v>451</v>
      </c>
      <c r="G291" s="29" t="s">
        <v>456</v>
      </c>
      <c r="H291" s="37" t="s">
        <v>457</v>
      </c>
      <c r="I291" s="38" t="s">
        <v>453</v>
      </c>
      <c r="J291" s="30" t="s">
        <v>18</v>
      </c>
      <c r="K291" s="18" t="s">
        <v>19</v>
      </c>
      <c r="L291" s="140" t="s">
        <v>2603</v>
      </c>
      <c r="M291" s="19">
        <v>148.13</v>
      </c>
      <c r="N291" s="19">
        <v>2.1</v>
      </c>
      <c r="O291" s="21">
        <v>151.24</v>
      </c>
      <c r="P291" s="31" t="s">
        <v>22</v>
      </c>
      <c r="Q291" s="22" t="s">
        <v>23</v>
      </c>
      <c r="R291" s="32">
        <v>7</v>
      </c>
      <c r="S291" s="33" t="s">
        <v>454</v>
      </c>
    </row>
    <row r="292" spans="1:19" ht="22.5">
      <c r="A292" s="25" t="s">
        <v>24</v>
      </c>
      <c r="B292" s="26" t="s">
        <v>25</v>
      </c>
      <c r="C292" s="27"/>
      <c r="D292" s="28" t="s">
        <v>27</v>
      </c>
      <c r="E292" s="28"/>
      <c r="F292" s="129" t="s">
        <v>1167</v>
      </c>
      <c r="G292" s="29" t="s">
        <v>1168</v>
      </c>
      <c r="H292" s="31" t="s">
        <v>1169</v>
      </c>
      <c r="I292" s="30" t="s">
        <v>1170</v>
      </c>
      <c r="J292" s="30" t="s">
        <v>32</v>
      </c>
      <c r="K292" s="18" t="s">
        <v>19</v>
      </c>
      <c r="L292" s="19" t="s">
        <v>41</v>
      </c>
      <c r="M292" s="19">
        <v>132.91</v>
      </c>
      <c r="N292" s="19">
        <v>5.5</v>
      </c>
      <c r="O292" s="21">
        <v>140.22</v>
      </c>
      <c r="P292" s="31" t="s">
        <v>45</v>
      </c>
      <c r="Q292" s="22" t="s">
        <v>42</v>
      </c>
      <c r="R292" s="32"/>
      <c r="S292" s="33"/>
    </row>
    <row r="293" spans="1:19" ht="67.5">
      <c r="A293" s="25" t="s">
        <v>24</v>
      </c>
      <c r="B293" s="26" t="s">
        <v>25</v>
      </c>
      <c r="C293" s="46"/>
      <c r="D293" s="28" t="s">
        <v>27</v>
      </c>
      <c r="E293" s="28"/>
      <c r="F293" s="129" t="s">
        <v>1191</v>
      </c>
      <c r="G293" s="29" t="s">
        <v>1192</v>
      </c>
      <c r="H293" s="31" t="s">
        <v>1193</v>
      </c>
      <c r="I293" s="30" t="s">
        <v>1194</v>
      </c>
      <c r="J293" s="30" t="s">
        <v>18</v>
      </c>
      <c r="K293" s="18" t="s">
        <v>19</v>
      </c>
      <c r="L293" s="19" t="s">
        <v>20</v>
      </c>
      <c r="M293" s="19">
        <v>414.22</v>
      </c>
      <c r="N293" s="19">
        <v>2.1</v>
      </c>
      <c r="O293" s="21">
        <v>422.92</v>
      </c>
      <c r="P293" s="31" t="s">
        <v>22</v>
      </c>
      <c r="Q293" s="22" t="s">
        <v>23</v>
      </c>
      <c r="R293" s="35">
        <v>7</v>
      </c>
      <c r="S293" s="45" t="s">
        <v>1195</v>
      </c>
    </row>
    <row r="294" spans="1:19" ht="29.25">
      <c r="A294" s="25" t="s">
        <v>24</v>
      </c>
      <c r="B294" s="26" t="s">
        <v>25</v>
      </c>
      <c r="C294" s="27" t="s">
        <v>26</v>
      </c>
      <c r="D294" s="28" t="s">
        <v>27</v>
      </c>
      <c r="E294" s="28"/>
      <c r="F294" s="129" t="s">
        <v>1248</v>
      </c>
      <c r="G294" s="29" t="s">
        <v>1249</v>
      </c>
      <c r="H294" s="31" t="s">
        <v>1246</v>
      </c>
      <c r="I294" s="30" t="s">
        <v>217</v>
      </c>
      <c r="J294" s="30" t="s">
        <v>32</v>
      </c>
      <c r="K294" s="18" t="s">
        <v>19</v>
      </c>
      <c r="L294" s="19" t="s">
        <v>20</v>
      </c>
      <c r="M294" s="19">
        <v>46.58</v>
      </c>
      <c r="N294" s="19">
        <v>5.5</v>
      </c>
      <c r="O294" s="21">
        <v>49.14</v>
      </c>
      <c r="P294" s="31" t="s">
        <v>22</v>
      </c>
      <c r="Q294" s="22" t="s">
        <v>23</v>
      </c>
      <c r="R294" s="32">
        <v>3</v>
      </c>
      <c r="S294" s="33" t="s">
        <v>1247</v>
      </c>
    </row>
    <row r="295" spans="1:19" ht="22.5">
      <c r="A295" s="25" t="s">
        <v>24</v>
      </c>
      <c r="B295" s="26" t="s">
        <v>25</v>
      </c>
      <c r="C295" s="27" t="s">
        <v>26</v>
      </c>
      <c r="D295" s="28" t="s">
        <v>27</v>
      </c>
      <c r="E295" s="28"/>
      <c r="F295" s="129" t="s">
        <v>1256</v>
      </c>
      <c r="G295" s="29" t="s">
        <v>1257</v>
      </c>
      <c r="H295" s="31" t="s">
        <v>1258</v>
      </c>
      <c r="I295" s="38" t="s">
        <v>760</v>
      </c>
      <c r="J295" s="30" t="s">
        <v>18</v>
      </c>
      <c r="K295" s="18" t="s">
        <v>19</v>
      </c>
      <c r="L295" s="19" t="s">
        <v>20</v>
      </c>
      <c r="M295" s="19">
        <v>69.59</v>
      </c>
      <c r="N295" s="19">
        <v>2.1</v>
      </c>
      <c r="O295" s="21">
        <v>71.05</v>
      </c>
      <c r="P295" s="31" t="s">
        <v>22</v>
      </c>
      <c r="Q295" s="22" t="s">
        <v>23</v>
      </c>
      <c r="R295" s="32"/>
      <c r="S295" s="33" t="s">
        <v>0</v>
      </c>
    </row>
    <row r="296" spans="1:19" ht="22.5">
      <c r="A296" s="25" t="s">
        <v>24</v>
      </c>
      <c r="B296" s="26" t="s">
        <v>25</v>
      </c>
      <c r="C296" s="27" t="s">
        <v>26</v>
      </c>
      <c r="D296" s="28" t="s">
        <v>27</v>
      </c>
      <c r="E296" s="28"/>
      <c r="F296" s="129" t="s">
        <v>1274</v>
      </c>
      <c r="G296" s="29" t="s">
        <v>1275</v>
      </c>
      <c r="H296" s="31" t="s">
        <v>1276</v>
      </c>
      <c r="I296" s="30" t="s">
        <v>435</v>
      </c>
      <c r="J296" s="30" t="s">
        <v>32</v>
      </c>
      <c r="K296" s="18" t="s">
        <v>19</v>
      </c>
      <c r="L296" s="19" t="s">
        <v>20</v>
      </c>
      <c r="M296" s="19">
        <v>24.78</v>
      </c>
      <c r="N296" s="19">
        <v>5.5</v>
      </c>
      <c r="O296" s="21">
        <v>26.14</v>
      </c>
      <c r="P296" s="31" t="s">
        <v>22</v>
      </c>
      <c r="Q296" s="22" t="s">
        <v>23</v>
      </c>
      <c r="R296" s="32"/>
      <c r="S296" s="33"/>
    </row>
    <row r="297" spans="1:19" ht="22.5">
      <c r="A297" s="25" t="s">
        <v>24</v>
      </c>
      <c r="B297" s="26" t="s">
        <v>25</v>
      </c>
      <c r="C297" s="27" t="s">
        <v>26</v>
      </c>
      <c r="D297" s="28" t="s">
        <v>27</v>
      </c>
      <c r="E297" s="28"/>
      <c r="F297" s="129" t="s">
        <v>1369</v>
      </c>
      <c r="G297" s="29" t="s">
        <v>1370</v>
      </c>
      <c r="H297" s="31" t="s">
        <v>1371</v>
      </c>
      <c r="I297" s="30" t="s">
        <v>1372</v>
      </c>
      <c r="J297" s="30" t="s">
        <v>32</v>
      </c>
      <c r="K297" s="18" t="s">
        <v>19</v>
      </c>
      <c r="L297" s="19" t="s">
        <v>20</v>
      </c>
      <c r="M297" s="19">
        <v>0</v>
      </c>
      <c r="N297" s="19">
        <v>0</v>
      </c>
      <c r="O297" s="21">
        <v>0</v>
      </c>
      <c r="P297" s="31" t="s">
        <v>22</v>
      </c>
      <c r="Q297" s="22" t="s">
        <v>23</v>
      </c>
      <c r="R297" s="32"/>
      <c r="S297" s="33"/>
    </row>
    <row r="298" spans="1:19" ht="24">
      <c r="A298" s="25" t="s">
        <v>24</v>
      </c>
      <c r="B298" s="26" t="s">
        <v>25</v>
      </c>
      <c r="C298" s="27"/>
      <c r="D298" s="28" t="s">
        <v>27</v>
      </c>
      <c r="E298" s="28"/>
      <c r="F298" s="129" t="s">
        <v>1424</v>
      </c>
      <c r="G298" s="29" t="s">
        <v>1425</v>
      </c>
      <c r="H298" s="31" t="s">
        <v>1426</v>
      </c>
      <c r="I298" s="30" t="s">
        <v>1427</v>
      </c>
      <c r="J298" s="30" t="s">
        <v>90</v>
      </c>
      <c r="K298" s="18" t="s">
        <v>19</v>
      </c>
      <c r="L298" s="19" t="s">
        <v>2610</v>
      </c>
      <c r="M298" s="19">
        <v>39.29</v>
      </c>
      <c r="N298" s="19">
        <v>5.5</v>
      </c>
      <c r="O298" s="21">
        <v>41.45</v>
      </c>
      <c r="P298" s="144" t="s">
        <v>565</v>
      </c>
      <c r="Q298" s="22" t="s">
        <v>42</v>
      </c>
      <c r="R298" s="32"/>
      <c r="S298" s="33"/>
    </row>
    <row r="299" spans="1:19" ht="22.5">
      <c r="A299" s="25" t="s">
        <v>24</v>
      </c>
      <c r="B299" s="26" t="s">
        <v>25</v>
      </c>
      <c r="C299" s="27"/>
      <c r="D299" s="28" t="s">
        <v>27</v>
      </c>
      <c r="E299" s="44"/>
      <c r="F299" s="129" t="s">
        <v>1487</v>
      </c>
      <c r="G299" s="29" t="s">
        <v>1488</v>
      </c>
      <c r="H299" s="31" t="s">
        <v>1489</v>
      </c>
      <c r="I299" s="30" t="s">
        <v>1490</v>
      </c>
      <c r="J299" s="30" t="s">
        <v>32</v>
      </c>
      <c r="K299" s="18" t="s">
        <v>19</v>
      </c>
      <c r="L299" s="19" t="s">
        <v>552</v>
      </c>
      <c r="M299" s="19">
        <v>105.95</v>
      </c>
      <c r="N299" s="19">
        <v>5.5</v>
      </c>
      <c r="O299" s="21">
        <v>111.78</v>
      </c>
      <c r="P299" s="31" t="s">
        <v>45</v>
      </c>
      <c r="Q299" s="22" t="s">
        <v>42</v>
      </c>
      <c r="R299" s="32"/>
      <c r="S299" s="33"/>
    </row>
    <row r="300" spans="1:19" ht="22.5">
      <c r="A300" s="25" t="s">
        <v>24</v>
      </c>
      <c r="B300" s="26" t="s">
        <v>25</v>
      </c>
      <c r="C300" s="27"/>
      <c r="D300" s="28" t="s">
        <v>27</v>
      </c>
      <c r="E300" s="28"/>
      <c r="F300" s="129" t="s">
        <v>1505</v>
      </c>
      <c r="G300" s="29" t="s">
        <v>1506</v>
      </c>
      <c r="H300" s="31" t="s">
        <v>1507</v>
      </c>
      <c r="I300" s="30" t="s">
        <v>1508</v>
      </c>
      <c r="J300" s="30"/>
      <c r="K300" s="18" t="s">
        <v>19</v>
      </c>
      <c r="L300" s="19" t="s">
        <v>20</v>
      </c>
      <c r="M300" s="19">
        <v>38.770000000000003</v>
      </c>
      <c r="N300" s="19">
        <v>2.1</v>
      </c>
      <c r="O300" s="21">
        <v>39.58</v>
      </c>
      <c r="P300" s="31" t="s">
        <v>22</v>
      </c>
      <c r="Q300" s="22" t="s">
        <v>23</v>
      </c>
      <c r="R300" s="32"/>
      <c r="S300" s="33"/>
    </row>
    <row r="301" spans="1:19" ht="24">
      <c r="A301" s="25" t="s">
        <v>24</v>
      </c>
      <c r="B301" s="26" t="s">
        <v>25</v>
      </c>
      <c r="C301" s="27"/>
      <c r="D301" s="28" t="s">
        <v>27</v>
      </c>
      <c r="E301" s="28"/>
      <c r="F301" s="129" t="s">
        <v>2601</v>
      </c>
      <c r="G301" s="29" t="s">
        <v>1509</v>
      </c>
      <c r="H301" s="31" t="s">
        <v>1510</v>
      </c>
      <c r="I301" s="30" t="s">
        <v>760</v>
      </c>
      <c r="J301" s="30" t="s">
        <v>32</v>
      </c>
      <c r="K301" s="18" t="s">
        <v>19</v>
      </c>
      <c r="L301" s="19" t="s">
        <v>20</v>
      </c>
      <c r="M301" s="19">
        <v>72.7</v>
      </c>
      <c r="N301" s="19">
        <v>2.1</v>
      </c>
      <c r="O301" s="21">
        <v>74.23</v>
      </c>
      <c r="P301" s="173" t="s">
        <v>22</v>
      </c>
      <c r="Q301" s="22" t="s">
        <v>23</v>
      </c>
      <c r="R301" s="48"/>
      <c r="S301" s="49"/>
    </row>
    <row r="302" spans="1:19" ht="22.5">
      <c r="A302" s="25" t="s">
        <v>24</v>
      </c>
      <c r="B302" s="26" t="s">
        <v>25</v>
      </c>
      <c r="C302" s="27" t="s">
        <v>26</v>
      </c>
      <c r="D302" s="28" t="s">
        <v>27</v>
      </c>
      <c r="E302" s="28"/>
      <c r="F302" s="129" t="s">
        <v>234</v>
      </c>
      <c r="G302" s="29" t="s">
        <v>235</v>
      </c>
      <c r="H302" s="31" t="s">
        <v>236</v>
      </c>
      <c r="I302" s="30" t="s">
        <v>237</v>
      </c>
      <c r="J302" s="30" t="s">
        <v>32</v>
      </c>
      <c r="K302" s="18" t="s">
        <v>19</v>
      </c>
      <c r="L302" s="19" t="s">
        <v>20</v>
      </c>
      <c r="M302" s="19">
        <v>52.91</v>
      </c>
      <c r="N302" s="19">
        <v>5.5</v>
      </c>
      <c r="O302" s="21">
        <v>55.82</v>
      </c>
      <c r="P302" s="173" t="s">
        <v>22</v>
      </c>
      <c r="Q302" s="22" t="s">
        <v>23</v>
      </c>
      <c r="R302" s="48"/>
      <c r="S302" s="49"/>
    </row>
    <row r="303" spans="1:19" ht="24">
      <c r="A303" s="25" t="s">
        <v>24</v>
      </c>
      <c r="B303" s="26" t="s">
        <v>25</v>
      </c>
      <c r="C303" s="27"/>
      <c r="D303" s="28" t="s">
        <v>27</v>
      </c>
      <c r="E303" s="28"/>
      <c r="F303" s="129" t="s">
        <v>1519</v>
      </c>
      <c r="G303" s="29" t="s">
        <v>1520</v>
      </c>
      <c r="H303" s="31" t="s">
        <v>1521</v>
      </c>
      <c r="I303" s="30" t="s">
        <v>1522</v>
      </c>
      <c r="J303" s="30" t="s">
        <v>32</v>
      </c>
      <c r="K303" s="18" t="s">
        <v>19</v>
      </c>
      <c r="L303" s="19" t="s">
        <v>41</v>
      </c>
      <c r="M303" s="19">
        <v>82.62</v>
      </c>
      <c r="N303" s="19">
        <v>2.1</v>
      </c>
      <c r="O303" s="21">
        <v>84.35</v>
      </c>
      <c r="P303" s="31" t="s">
        <v>553</v>
      </c>
      <c r="Q303" s="22" t="s">
        <v>42</v>
      </c>
      <c r="R303" s="32"/>
      <c r="S303" s="33"/>
    </row>
    <row r="304" spans="1:19" ht="22.5">
      <c r="A304" s="25" t="s">
        <v>24</v>
      </c>
      <c r="B304" s="26" t="s">
        <v>25</v>
      </c>
      <c r="C304" s="27" t="s">
        <v>26</v>
      </c>
      <c r="D304" s="28" t="s">
        <v>27</v>
      </c>
      <c r="E304" s="28"/>
      <c r="F304" s="129" t="s">
        <v>1523</v>
      </c>
      <c r="G304" s="29" t="s">
        <v>1524</v>
      </c>
      <c r="H304" s="31" t="s">
        <v>1525</v>
      </c>
      <c r="I304" s="30" t="s">
        <v>1526</v>
      </c>
      <c r="J304" s="30" t="s">
        <v>32</v>
      </c>
      <c r="K304" s="18" t="s">
        <v>19</v>
      </c>
      <c r="L304" s="19" t="s">
        <v>20</v>
      </c>
      <c r="M304" s="19">
        <v>73.569999999999993</v>
      </c>
      <c r="N304" s="19">
        <v>2.1</v>
      </c>
      <c r="O304" s="21">
        <v>75.11</v>
      </c>
      <c r="P304" s="31" t="s">
        <v>22</v>
      </c>
      <c r="Q304" s="22" t="s">
        <v>23</v>
      </c>
      <c r="R304" s="32">
        <v>2</v>
      </c>
      <c r="S304" s="33" t="s">
        <v>1527</v>
      </c>
    </row>
    <row r="305" spans="1:19" ht="33.75">
      <c r="A305" s="25" t="s">
        <v>24</v>
      </c>
      <c r="B305" s="26" t="s">
        <v>25</v>
      </c>
      <c r="C305" s="27" t="s">
        <v>0</v>
      </c>
      <c r="D305" s="28" t="s">
        <v>27</v>
      </c>
      <c r="E305" s="69"/>
      <c r="F305" s="153" t="s">
        <v>1528</v>
      </c>
      <c r="G305" s="29" t="s">
        <v>1529</v>
      </c>
      <c r="H305" s="31" t="s">
        <v>1530</v>
      </c>
      <c r="I305" s="38" t="s">
        <v>900</v>
      </c>
      <c r="J305" s="30" t="s">
        <v>32</v>
      </c>
      <c r="K305" s="47" t="s">
        <v>181</v>
      </c>
      <c r="L305" s="19">
        <v>2001728</v>
      </c>
      <c r="M305" s="19">
        <v>760</v>
      </c>
      <c r="N305" s="19">
        <v>5.5</v>
      </c>
      <c r="O305" s="21">
        <v>801.6</v>
      </c>
      <c r="P305" s="31" t="s">
        <v>45</v>
      </c>
      <c r="Q305" s="22" t="s">
        <v>42</v>
      </c>
      <c r="R305" s="32"/>
      <c r="S305" s="33"/>
    </row>
    <row r="306" spans="1:19" ht="34.5">
      <c r="A306" s="25" t="s">
        <v>24</v>
      </c>
      <c r="B306" s="26" t="s">
        <v>25</v>
      </c>
      <c r="C306" s="60"/>
      <c r="D306" s="61">
        <v>10</v>
      </c>
      <c r="E306" s="177"/>
      <c r="F306" s="179" t="s">
        <v>836</v>
      </c>
      <c r="G306" s="168" t="s">
        <v>837</v>
      </c>
      <c r="H306" s="63" t="s">
        <v>838</v>
      </c>
      <c r="I306" s="80" t="s">
        <v>101</v>
      </c>
      <c r="J306" s="86" t="s">
        <v>839</v>
      </c>
      <c r="K306" s="50" t="s">
        <v>19</v>
      </c>
      <c r="L306" s="19" t="s">
        <v>41</v>
      </c>
      <c r="M306" s="19">
        <v>302.79000000000002</v>
      </c>
      <c r="N306" s="19">
        <v>5.5</v>
      </c>
      <c r="O306" s="21">
        <v>319.44</v>
      </c>
      <c r="P306" s="63" t="s">
        <v>45</v>
      </c>
      <c r="Q306" s="22" t="s">
        <v>42</v>
      </c>
      <c r="R306" s="64"/>
      <c r="S306" s="65"/>
    </row>
    <row r="307" spans="1:19" ht="22.5">
      <c r="A307" s="25" t="s">
        <v>24</v>
      </c>
      <c r="B307" s="26" t="s">
        <v>25</v>
      </c>
      <c r="C307" s="27"/>
      <c r="D307" s="28" t="s">
        <v>27</v>
      </c>
      <c r="E307" s="28"/>
      <c r="F307" s="129" t="s">
        <v>1682</v>
      </c>
      <c r="G307" s="52" t="s">
        <v>1683</v>
      </c>
      <c r="H307" s="31" t="s">
        <v>1684</v>
      </c>
      <c r="I307" s="30" t="s">
        <v>603</v>
      </c>
      <c r="J307" s="30" t="s">
        <v>32</v>
      </c>
      <c r="K307" s="18" t="s">
        <v>19</v>
      </c>
      <c r="L307" s="19" t="s">
        <v>450</v>
      </c>
      <c r="M307" s="19">
        <v>90.84</v>
      </c>
      <c r="N307" s="19">
        <v>5.5</v>
      </c>
      <c r="O307" s="21">
        <v>95.84</v>
      </c>
      <c r="P307" s="31" t="s">
        <v>22</v>
      </c>
      <c r="Q307" s="22" t="s">
        <v>23</v>
      </c>
      <c r="R307" s="48"/>
      <c r="S307" s="49"/>
    </row>
    <row r="308" spans="1:19" ht="48.75">
      <c r="A308" s="25" t="s">
        <v>24</v>
      </c>
      <c r="B308" s="26" t="s">
        <v>25</v>
      </c>
      <c r="C308" s="27" t="s">
        <v>26</v>
      </c>
      <c r="D308" s="28" t="s">
        <v>27</v>
      </c>
      <c r="E308" s="28"/>
      <c r="F308" s="129" t="s">
        <v>513</v>
      </c>
      <c r="G308" s="29" t="s">
        <v>514</v>
      </c>
      <c r="H308" s="31" t="s">
        <v>511</v>
      </c>
      <c r="I308" s="30" t="s">
        <v>490</v>
      </c>
      <c r="J308" s="30" t="s">
        <v>18</v>
      </c>
      <c r="K308" s="18" t="s">
        <v>19</v>
      </c>
      <c r="L308" s="19" t="s">
        <v>20</v>
      </c>
      <c r="M308" s="19">
        <v>88.48</v>
      </c>
      <c r="N308" s="19">
        <v>2.1</v>
      </c>
      <c r="O308" s="21">
        <v>90.34</v>
      </c>
      <c r="P308" s="31" t="s">
        <v>22</v>
      </c>
      <c r="Q308" s="22" t="s">
        <v>23</v>
      </c>
      <c r="R308" s="35">
        <v>3</v>
      </c>
      <c r="S308" s="33" t="s">
        <v>512</v>
      </c>
    </row>
    <row r="309" spans="1:19" ht="78">
      <c r="A309" s="25" t="s">
        <v>24</v>
      </c>
      <c r="B309" s="26" t="s">
        <v>25</v>
      </c>
      <c r="C309" s="46" t="s">
        <v>26</v>
      </c>
      <c r="D309" s="28" t="s">
        <v>27</v>
      </c>
      <c r="E309" s="28"/>
      <c r="F309" s="129" t="s">
        <v>496</v>
      </c>
      <c r="G309" s="52" t="s">
        <v>497</v>
      </c>
      <c r="H309" s="70" t="s">
        <v>498</v>
      </c>
      <c r="I309" s="30" t="s">
        <v>496</v>
      </c>
      <c r="J309" s="30" t="s">
        <v>18</v>
      </c>
      <c r="K309" s="18" t="s">
        <v>19</v>
      </c>
      <c r="L309" s="19" t="s">
        <v>20</v>
      </c>
      <c r="M309" s="19">
        <v>396.65</v>
      </c>
      <c r="N309" s="19">
        <v>2.1</v>
      </c>
      <c r="O309" s="21">
        <v>404.98</v>
      </c>
      <c r="P309" s="31" t="s">
        <v>22</v>
      </c>
      <c r="Q309" s="22" t="s">
        <v>23</v>
      </c>
      <c r="R309" s="32">
        <v>12</v>
      </c>
      <c r="S309" s="33" t="s">
        <v>499</v>
      </c>
    </row>
    <row r="310" spans="1:19" ht="78">
      <c r="A310" s="25" t="s">
        <v>24</v>
      </c>
      <c r="B310" s="26" t="s">
        <v>25</v>
      </c>
      <c r="C310" s="27" t="s">
        <v>26</v>
      </c>
      <c r="D310" s="28" t="s">
        <v>27</v>
      </c>
      <c r="E310" s="28"/>
      <c r="F310" s="129" t="s">
        <v>1824</v>
      </c>
      <c r="G310" s="52" t="s">
        <v>1825</v>
      </c>
      <c r="H310" s="70" t="s">
        <v>1826</v>
      </c>
      <c r="I310" s="30" t="s">
        <v>1824</v>
      </c>
      <c r="J310" s="30" t="s">
        <v>18</v>
      </c>
      <c r="K310" s="18" t="s">
        <v>19</v>
      </c>
      <c r="L310" s="19" t="s">
        <v>20</v>
      </c>
      <c r="M310" s="19">
        <v>415.54</v>
      </c>
      <c r="N310" s="19">
        <v>2.1</v>
      </c>
      <c r="O310" s="21">
        <v>424.27</v>
      </c>
      <c r="P310" s="31" t="s">
        <v>22</v>
      </c>
      <c r="Q310" s="22" t="s">
        <v>23</v>
      </c>
      <c r="R310" s="35">
        <v>11</v>
      </c>
      <c r="S310" s="33" t="s">
        <v>1827</v>
      </c>
    </row>
    <row r="311" spans="1:19" ht="24">
      <c r="A311" s="25" t="s">
        <v>24</v>
      </c>
      <c r="B311" s="26" t="s">
        <v>25</v>
      </c>
      <c r="C311" s="27"/>
      <c r="D311" s="28" t="s">
        <v>27</v>
      </c>
      <c r="E311" s="28"/>
      <c r="F311" s="129" t="s">
        <v>1836</v>
      </c>
      <c r="G311" s="29" t="s">
        <v>1837</v>
      </c>
      <c r="H311" s="31" t="s">
        <v>1838</v>
      </c>
      <c r="I311" s="30" t="s">
        <v>1839</v>
      </c>
      <c r="J311" s="30" t="s">
        <v>649</v>
      </c>
      <c r="K311" s="18" t="s">
        <v>19</v>
      </c>
      <c r="L311" s="19" t="s">
        <v>20</v>
      </c>
      <c r="M311" s="19">
        <v>41.82</v>
      </c>
      <c r="N311" s="19">
        <v>0</v>
      </c>
      <c r="O311" s="21">
        <v>41.82</v>
      </c>
      <c r="P311" s="31" t="s">
        <v>22</v>
      </c>
      <c r="Q311" s="22" t="s">
        <v>23</v>
      </c>
      <c r="R311" s="32"/>
      <c r="S311" s="33"/>
    </row>
    <row r="312" spans="1:19" ht="22.5">
      <c r="A312" s="25" t="s">
        <v>24</v>
      </c>
      <c r="B312" s="26" t="s">
        <v>25</v>
      </c>
      <c r="C312" s="27"/>
      <c r="D312" s="28" t="s">
        <v>27</v>
      </c>
      <c r="E312" s="28"/>
      <c r="F312" s="129" t="s">
        <v>1853</v>
      </c>
      <c r="G312" s="29" t="s">
        <v>1854</v>
      </c>
      <c r="H312" s="31" t="s">
        <v>1855</v>
      </c>
      <c r="I312" s="30" t="s">
        <v>1856</v>
      </c>
      <c r="J312" s="30" t="s">
        <v>32</v>
      </c>
      <c r="K312" s="18" t="s">
        <v>19</v>
      </c>
      <c r="L312" s="19" t="s">
        <v>1857</v>
      </c>
      <c r="M312" s="19">
        <v>72.09</v>
      </c>
      <c r="N312" s="19">
        <v>3.96</v>
      </c>
      <c r="O312" s="21">
        <f>+M312+N312</f>
        <v>76.05</v>
      </c>
      <c r="P312" s="31" t="s">
        <v>174</v>
      </c>
      <c r="Q312" s="22" t="s">
        <v>42</v>
      </c>
      <c r="R312" s="32"/>
      <c r="S312" s="33"/>
    </row>
    <row r="313" spans="1:19" ht="22.5">
      <c r="A313" s="25" t="s">
        <v>24</v>
      </c>
      <c r="B313" s="26" t="s">
        <v>25</v>
      </c>
      <c r="C313" s="27" t="s">
        <v>26</v>
      </c>
      <c r="D313" s="28" t="s">
        <v>27</v>
      </c>
      <c r="E313" s="28"/>
      <c r="F313" s="129" t="s">
        <v>292</v>
      </c>
      <c r="G313" s="29" t="s">
        <v>293</v>
      </c>
      <c r="H313" s="31" t="s">
        <v>294</v>
      </c>
      <c r="I313" s="30" t="s">
        <v>291</v>
      </c>
      <c r="J313" s="30" t="s">
        <v>32</v>
      </c>
      <c r="K313" s="18" t="s">
        <v>19</v>
      </c>
      <c r="L313" s="19" t="s">
        <v>20</v>
      </c>
      <c r="M313" s="19">
        <v>59.18</v>
      </c>
      <c r="N313" s="19">
        <v>5.5</v>
      </c>
      <c r="O313" s="21">
        <v>62.43</v>
      </c>
      <c r="P313" s="31" t="s">
        <v>22</v>
      </c>
      <c r="Q313" s="22" t="s">
        <v>23</v>
      </c>
      <c r="R313" s="32"/>
      <c r="S313" s="33"/>
    </row>
    <row r="314" spans="1:19" ht="22.5">
      <c r="A314" s="25" t="s">
        <v>24</v>
      </c>
      <c r="B314" s="26" t="s">
        <v>25</v>
      </c>
      <c r="C314" s="27"/>
      <c r="D314" s="28" t="s">
        <v>27</v>
      </c>
      <c r="E314" s="44"/>
      <c r="F314" s="129" t="s">
        <v>1858</v>
      </c>
      <c r="G314" s="29" t="s">
        <v>1859</v>
      </c>
      <c r="H314" s="31" t="s">
        <v>1860</v>
      </c>
      <c r="I314" s="30" t="s">
        <v>43</v>
      </c>
      <c r="J314" s="30" t="s">
        <v>2620</v>
      </c>
      <c r="K314" s="18" t="s">
        <v>19</v>
      </c>
      <c r="L314" s="19" t="s">
        <v>41</v>
      </c>
      <c r="M314" s="19">
        <v>457.77</v>
      </c>
      <c r="N314" s="19">
        <v>5.5</v>
      </c>
      <c r="O314" s="21">
        <v>482.95</v>
      </c>
      <c r="P314" s="31" t="s">
        <v>45</v>
      </c>
      <c r="Q314" s="22" t="s">
        <v>42</v>
      </c>
      <c r="R314" s="32"/>
      <c r="S314" s="33"/>
    </row>
    <row r="315" spans="1:19" ht="33.75">
      <c r="A315" s="25" t="s">
        <v>24</v>
      </c>
      <c r="B315" s="26" t="s">
        <v>25</v>
      </c>
      <c r="C315" s="27"/>
      <c r="D315" s="28" t="s">
        <v>27</v>
      </c>
      <c r="E315" s="28"/>
      <c r="F315" s="129" t="s">
        <v>1877</v>
      </c>
      <c r="G315" s="29" t="s">
        <v>1878</v>
      </c>
      <c r="H315" s="31" t="s">
        <v>1879</v>
      </c>
      <c r="I315" s="34" t="s">
        <v>1880</v>
      </c>
      <c r="J315" s="17" t="s">
        <v>32</v>
      </c>
      <c r="K315" s="18" t="s">
        <v>19</v>
      </c>
      <c r="L315" s="19" t="s">
        <v>41</v>
      </c>
      <c r="M315" s="19">
        <v>104.55</v>
      </c>
      <c r="N315" s="19">
        <v>5.5</v>
      </c>
      <c r="O315" s="21">
        <v>110.3</v>
      </c>
      <c r="P315" s="31" t="s">
        <v>97</v>
      </c>
      <c r="Q315" s="22" t="s">
        <v>42</v>
      </c>
      <c r="R315" s="32"/>
      <c r="S315" s="33"/>
    </row>
    <row r="316" spans="1:19" ht="22.5">
      <c r="A316" s="25" t="s">
        <v>24</v>
      </c>
      <c r="B316" s="26" t="s">
        <v>25</v>
      </c>
      <c r="C316" s="27" t="s">
        <v>26</v>
      </c>
      <c r="D316" s="28" t="s">
        <v>27</v>
      </c>
      <c r="E316" s="28"/>
      <c r="F316" s="129" t="s">
        <v>1898</v>
      </c>
      <c r="G316" s="29" t="s">
        <v>1899</v>
      </c>
      <c r="H316" s="31" t="s">
        <v>1900</v>
      </c>
      <c r="I316" s="30" t="s">
        <v>488</v>
      </c>
      <c r="J316" s="30" t="s">
        <v>32</v>
      </c>
      <c r="K316" s="18" t="s">
        <v>19</v>
      </c>
      <c r="L316" s="19" t="s">
        <v>20</v>
      </c>
      <c r="M316" s="19">
        <v>78.540000000000006</v>
      </c>
      <c r="N316" s="19">
        <v>2.1</v>
      </c>
      <c r="O316" s="21">
        <v>80.19</v>
      </c>
      <c r="P316" s="31" t="s">
        <v>22</v>
      </c>
      <c r="Q316" s="22" t="s">
        <v>23</v>
      </c>
      <c r="R316" s="32"/>
      <c r="S316" s="33"/>
    </row>
    <row r="317" spans="1:19" ht="22.5">
      <c r="A317" s="25" t="s">
        <v>24</v>
      </c>
      <c r="B317" s="26" t="s">
        <v>25</v>
      </c>
      <c r="C317" s="27"/>
      <c r="D317" s="28" t="s">
        <v>27</v>
      </c>
      <c r="E317" s="28"/>
      <c r="F317" s="129" t="s">
        <v>299</v>
      </c>
      <c r="G317" s="29" t="s">
        <v>300</v>
      </c>
      <c r="H317" s="31" t="s">
        <v>301</v>
      </c>
      <c r="I317" s="30" t="s">
        <v>302</v>
      </c>
      <c r="J317" s="30" t="s">
        <v>32</v>
      </c>
      <c r="K317" s="18" t="s">
        <v>19</v>
      </c>
      <c r="L317" s="19" t="s">
        <v>20</v>
      </c>
      <c r="M317" s="19">
        <v>62.53</v>
      </c>
      <c r="N317" s="19">
        <v>5.5</v>
      </c>
      <c r="O317" s="21">
        <v>65.97</v>
      </c>
      <c r="P317" s="31" t="s">
        <v>22</v>
      </c>
      <c r="Q317" s="22" t="s">
        <v>23</v>
      </c>
      <c r="R317" s="32">
        <v>2</v>
      </c>
      <c r="S317" s="33" t="s">
        <v>303</v>
      </c>
    </row>
    <row r="318" spans="1:19" ht="24">
      <c r="A318" s="25" t="s">
        <v>24</v>
      </c>
      <c r="B318" s="26" t="s">
        <v>25</v>
      </c>
      <c r="C318" s="27" t="s">
        <v>26</v>
      </c>
      <c r="D318" s="28" t="s">
        <v>27</v>
      </c>
      <c r="E318" s="28"/>
      <c r="F318" s="129" t="s">
        <v>304</v>
      </c>
      <c r="G318" s="29" t="s">
        <v>305</v>
      </c>
      <c r="H318" s="31" t="s">
        <v>306</v>
      </c>
      <c r="I318" s="30" t="s">
        <v>109</v>
      </c>
      <c r="J318" s="30" t="s">
        <v>32</v>
      </c>
      <c r="K318" s="18" t="s">
        <v>19</v>
      </c>
      <c r="L318" s="19" t="s">
        <v>41</v>
      </c>
      <c r="M318" s="19">
        <v>124.48</v>
      </c>
      <c r="N318" s="19">
        <v>2.1</v>
      </c>
      <c r="O318" s="21">
        <v>127.09</v>
      </c>
      <c r="P318" s="31" t="s">
        <v>110</v>
      </c>
      <c r="Q318" s="22" t="s">
        <v>42</v>
      </c>
      <c r="R318" s="32"/>
      <c r="S318" s="33"/>
    </row>
    <row r="319" spans="1:19" ht="24">
      <c r="A319" s="25" t="s">
        <v>24</v>
      </c>
      <c r="B319" s="26" t="s">
        <v>25</v>
      </c>
      <c r="C319" s="27" t="s">
        <v>26</v>
      </c>
      <c r="D319" s="28" t="s">
        <v>27</v>
      </c>
      <c r="E319" s="28"/>
      <c r="F319" s="129" t="s">
        <v>2006</v>
      </c>
      <c r="G319" s="29" t="s">
        <v>2007</v>
      </c>
      <c r="H319" s="31" t="s">
        <v>2008</v>
      </c>
      <c r="I319" s="30" t="s">
        <v>829</v>
      </c>
      <c r="J319" s="30" t="s">
        <v>32</v>
      </c>
      <c r="K319" s="18" t="s">
        <v>19</v>
      </c>
      <c r="L319" s="19" t="s">
        <v>41</v>
      </c>
      <c r="M319" s="19">
        <v>548.1</v>
      </c>
      <c r="N319" s="19">
        <v>2.1</v>
      </c>
      <c r="O319" s="21">
        <v>559.61</v>
      </c>
      <c r="P319" s="31" t="s">
        <v>609</v>
      </c>
      <c r="Q319" s="22" t="s">
        <v>42</v>
      </c>
      <c r="R319" s="32"/>
      <c r="S319" s="33"/>
    </row>
    <row r="320" spans="1:19" ht="22.5">
      <c r="A320" s="25" t="s">
        <v>24</v>
      </c>
      <c r="B320" s="26" t="s">
        <v>25</v>
      </c>
      <c r="C320" s="27" t="s">
        <v>26</v>
      </c>
      <c r="D320" s="28" t="s">
        <v>27</v>
      </c>
      <c r="E320" s="28"/>
      <c r="F320" s="129" t="s">
        <v>2029</v>
      </c>
      <c r="G320" s="29" t="s">
        <v>2030</v>
      </c>
      <c r="H320" s="31" t="s">
        <v>2031</v>
      </c>
      <c r="I320" s="30" t="s">
        <v>2032</v>
      </c>
      <c r="J320" s="30" t="s">
        <v>32</v>
      </c>
      <c r="K320" s="18" t="s">
        <v>19</v>
      </c>
      <c r="L320" s="19" t="s">
        <v>20</v>
      </c>
      <c r="M320" s="19">
        <v>40.6</v>
      </c>
      <c r="N320" s="19">
        <v>0</v>
      </c>
      <c r="O320" s="21">
        <v>40.6</v>
      </c>
      <c r="P320" s="31" t="s">
        <v>22</v>
      </c>
      <c r="Q320" s="22" t="s">
        <v>23</v>
      </c>
      <c r="R320" s="32"/>
      <c r="S320" s="33"/>
    </row>
    <row r="321" spans="1:19" ht="22.5">
      <c r="A321" s="25" t="s">
        <v>24</v>
      </c>
      <c r="B321" s="26" t="s">
        <v>25</v>
      </c>
      <c r="C321" s="27" t="s">
        <v>26</v>
      </c>
      <c r="D321" s="28" t="s">
        <v>27</v>
      </c>
      <c r="E321" s="28"/>
      <c r="F321" s="129" t="s">
        <v>2059</v>
      </c>
      <c r="G321" s="29" t="s">
        <v>2060</v>
      </c>
      <c r="H321" s="31" t="s">
        <v>2061</v>
      </c>
      <c r="I321" s="30" t="s">
        <v>2062</v>
      </c>
      <c r="J321" s="30" t="s">
        <v>32</v>
      </c>
      <c r="K321" s="18" t="s">
        <v>19</v>
      </c>
      <c r="L321" s="19" t="s">
        <v>20</v>
      </c>
      <c r="M321" s="19">
        <v>35.840000000000003</v>
      </c>
      <c r="N321" s="19">
        <v>2.1</v>
      </c>
      <c r="O321" s="21">
        <v>36.590000000000003</v>
      </c>
      <c r="P321" s="31" t="s">
        <v>22</v>
      </c>
      <c r="Q321" s="22" t="s">
        <v>23</v>
      </c>
      <c r="R321" s="32">
        <v>2</v>
      </c>
      <c r="S321" s="33" t="s">
        <v>731</v>
      </c>
    </row>
    <row r="322" spans="1:19" ht="22.5">
      <c r="A322" s="25" t="s">
        <v>24</v>
      </c>
      <c r="B322" s="26" t="s">
        <v>25</v>
      </c>
      <c r="C322" s="27"/>
      <c r="D322" s="28" t="s">
        <v>27</v>
      </c>
      <c r="E322" s="28"/>
      <c r="F322" s="129" t="s">
        <v>2063</v>
      </c>
      <c r="G322" s="29" t="s">
        <v>2064</v>
      </c>
      <c r="H322" s="31" t="s">
        <v>2065</v>
      </c>
      <c r="I322" s="30" t="s">
        <v>676</v>
      </c>
      <c r="J322" s="30" t="s">
        <v>18</v>
      </c>
      <c r="K322" s="18" t="s">
        <v>19</v>
      </c>
      <c r="L322" s="19" t="s">
        <v>41</v>
      </c>
      <c r="M322" s="19">
        <v>92.37</v>
      </c>
      <c r="N322" s="19">
        <v>5.5</v>
      </c>
      <c r="O322" s="21">
        <v>97.45</v>
      </c>
      <c r="P322" s="31" t="s">
        <v>110</v>
      </c>
      <c r="Q322" s="22" t="s">
        <v>42</v>
      </c>
      <c r="R322" s="32"/>
      <c r="S322" s="33"/>
    </row>
    <row r="323" spans="1:19" ht="36.75">
      <c r="A323" s="25" t="s">
        <v>24</v>
      </c>
      <c r="B323" s="26" t="s">
        <v>25</v>
      </c>
      <c r="C323" s="60"/>
      <c r="D323" s="61">
        <v>10</v>
      </c>
      <c r="E323" s="61"/>
      <c r="F323" s="160" t="s">
        <v>2137</v>
      </c>
      <c r="G323" s="62" t="s">
        <v>2138</v>
      </c>
      <c r="H323" s="63" t="s">
        <v>2139</v>
      </c>
      <c r="I323" s="80" t="s">
        <v>2140</v>
      </c>
      <c r="J323" s="86" t="s">
        <v>32</v>
      </c>
      <c r="K323" s="50" t="s">
        <v>19</v>
      </c>
      <c r="L323" s="19" t="s">
        <v>450</v>
      </c>
      <c r="M323" s="19">
        <v>20.3</v>
      </c>
      <c r="N323" s="19">
        <v>0</v>
      </c>
      <c r="O323" s="21">
        <v>20.3</v>
      </c>
      <c r="P323" s="63" t="s">
        <v>22</v>
      </c>
      <c r="Q323" s="22" t="s">
        <v>23</v>
      </c>
      <c r="R323" s="64"/>
      <c r="S323" s="65"/>
    </row>
    <row r="324" spans="1:19" ht="34.5">
      <c r="A324" s="25" t="s">
        <v>24</v>
      </c>
      <c r="B324" s="26" t="s">
        <v>25</v>
      </c>
      <c r="C324" s="60"/>
      <c r="D324" s="61">
        <v>10</v>
      </c>
      <c r="E324" s="61"/>
      <c r="F324" s="160" t="s">
        <v>2141</v>
      </c>
      <c r="G324" s="62"/>
      <c r="H324" s="63"/>
      <c r="I324" s="80"/>
      <c r="J324" s="86"/>
      <c r="K324" s="89" t="s">
        <v>823</v>
      </c>
      <c r="L324" s="19" t="s">
        <v>1295</v>
      </c>
      <c r="M324" s="19">
        <v>239.09</v>
      </c>
      <c r="N324" s="19">
        <v>5.5</v>
      </c>
      <c r="O324" s="21">
        <v>252.24</v>
      </c>
      <c r="P324" s="63" t="s">
        <v>22</v>
      </c>
      <c r="Q324" s="22" t="s">
        <v>23</v>
      </c>
      <c r="R324" s="64"/>
      <c r="S324" s="65"/>
    </row>
    <row r="325" spans="1:19" ht="22.5">
      <c r="A325" s="25" t="s">
        <v>24</v>
      </c>
      <c r="B325" s="26" t="s">
        <v>25</v>
      </c>
      <c r="C325" s="27" t="s">
        <v>26</v>
      </c>
      <c r="D325" s="28" t="s">
        <v>27</v>
      </c>
      <c r="E325" s="28"/>
      <c r="F325" s="129" t="s">
        <v>2239</v>
      </c>
      <c r="G325" s="29" t="s">
        <v>2240</v>
      </c>
      <c r="H325" s="31" t="s">
        <v>2241</v>
      </c>
      <c r="I325" s="30" t="s">
        <v>556</v>
      </c>
      <c r="J325" s="30">
        <v>8.8000000000000007</v>
      </c>
      <c r="K325" s="18" t="s">
        <v>19</v>
      </c>
      <c r="L325" s="19" t="s">
        <v>20</v>
      </c>
      <c r="M325" s="19">
        <v>34.44</v>
      </c>
      <c r="N325" s="19">
        <v>5.5</v>
      </c>
      <c r="O325" s="21">
        <v>36.33</v>
      </c>
      <c r="P325" s="31" t="s">
        <v>22</v>
      </c>
      <c r="Q325" s="22" t="s">
        <v>23</v>
      </c>
      <c r="R325" s="32"/>
      <c r="S325" s="33"/>
    </row>
    <row r="326" spans="1:19" ht="22.5">
      <c r="A326" s="25" t="s">
        <v>24</v>
      </c>
      <c r="B326" s="26" t="s">
        <v>25</v>
      </c>
      <c r="C326" s="27" t="s">
        <v>26</v>
      </c>
      <c r="D326" s="28" t="s">
        <v>27</v>
      </c>
      <c r="E326" s="28"/>
      <c r="F326" s="129" t="s">
        <v>355</v>
      </c>
      <c r="G326" s="29" t="s">
        <v>356</v>
      </c>
      <c r="H326" s="31" t="s">
        <v>357</v>
      </c>
      <c r="I326" s="30" t="s">
        <v>358</v>
      </c>
      <c r="J326" s="30" t="s">
        <v>32</v>
      </c>
      <c r="K326" s="18" t="s">
        <v>19</v>
      </c>
      <c r="L326" s="19" t="s">
        <v>20</v>
      </c>
      <c r="M326" s="19">
        <v>91.4</v>
      </c>
      <c r="N326" s="19">
        <v>5.5</v>
      </c>
      <c r="O326" s="21">
        <v>96.43</v>
      </c>
      <c r="P326" s="31" t="s">
        <v>22</v>
      </c>
      <c r="Q326" s="22" t="s">
        <v>23</v>
      </c>
      <c r="R326" s="32"/>
      <c r="S326" s="33"/>
    </row>
    <row r="327" spans="1:19" ht="22.5">
      <c r="A327" s="25" t="s">
        <v>24</v>
      </c>
      <c r="B327" s="26" t="s">
        <v>25</v>
      </c>
      <c r="C327" s="27"/>
      <c r="D327" s="28" t="s">
        <v>27</v>
      </c>
      <c r="E327" s="28"/>
      <c r="F327" s="129" t="s">
        <v>359</v>
      </c>
      <c r="G327" s="29" t="s">
        <v>360</v>
      </c>
      <c r="H327" s="31" t="s">
        <v>361</v>
      </c>
      <c r="I327" s="30" t="s">
        <v>124</v>
      </c>
      <c r="J327" s="30" t="s">
        <v>18</v>
      </c>
      <c r="K327" s="18" t="s">
        <v>19</v>
      </c>
      <c r="L327" s="19" t="s">
        <v>20</v>
      </c>
      <c r="M327" s="19">
        <v>129.88</v>
      </c>
      <c r="N327" s="19">
        <v>5.5</v>
      </c>
      <c r="O327" s="21">
        <v>137.02000000000001</v>
      </c>
      <c r="P327" s="31" t="s">
        <v>22</v>
      </c>
      <c r="Q327" s="22" t="s">
        <v>23</v>
      </c>
      <c r="R327" s="32"/>
      <c r="S327" s="33"/>
    </row>
    <row r="328" spans="1:19" ht="33.75">
      <c r="A328" s="25" t="s">
        <v>24</v>
      </c>
      <c r="B328" s="26" t="s">
        <v>25</v>
      </c>
      <c r="C328" s="27"/>
      <c r="D328" s="28" t="s">
        <v>27</v>
      </c>
      <c r="E328" s="28"/>
      <c r="F328" s="155" t="s">
        <v>384</v>
      </c>
      <c r="G328" s="29" t="s">
        <v>385</v>
      </c>
      <c r="H328" s="31" t="s">
        <v>386</v>
      </c>
      <c r="I328" s="34" t="s">
        <v>387</v>
      </c>
      <c r="J328" s="30" t="s">
        <v>32</v>
      </c>
      <c r="K328" s="18" t="s">
        <v>19</v>
      </c>
      <c r="L328" s="19" t="s">
        <v>20</v>
      </c>
      <c r="M328" s="19">
        <v>73.180000000000007</v>
      </c>
      <c r="N328" s="19">
        <v>0</v>
      </c>
      <c r="O328" s="21">
        <v>73.180000000000007</v>
      </c>
      <c r="P328" s="31" t="s">
        <v>22</v>
      </c>
      <c r="Q328" s="22" t="s">
        <v>23</v>
      </c>
      <c r="R328" s="32"/>
      <c r="S328" s="33"/>
    </row>
    <row r="329" spans="1:19" ht="22.5">
      <c r="A329" s="25" t="s">
        <v>24</v>
      </c>
      <c r="B329" s="26" t="s">
        <v>25</v>
      </c>
      <c r="C329" s="27" t="s">
        <v>26</v>
      </c>
      <c r="D329" s="28" t="s">
        <v>27</v>
      </c>
      <c r="E329" s="28"/>
      <c r="F329" s="129" t="s">
        <v>398</v>
      </c>
      <c r="G329" s="29" t="s">
        <v>399</v>
      </c>
      <c r="H329" s="31" t="s">
        <v>400</v>
      </c>
      <c r="I329" s="30" t="s">
        <v>132</v>
      </c>
      <c r="J329" s="30" t="s">
        <v>32</v>
      </c>
      <c r="K329" s="18" t="s">
        <v>19</v>
      </c>
      <c r="L329" s="19" t="s">
        <v>20</v>
      </c>
      <c r="M329" s="19">
        <v>106.37</v>
      </c>
      <c r="N329" s="19">
        <v>2.1</v>
      </c>
      <c r="O329" s="21">
        <v>108.6</v>
      </c>
      <c r="P329" s="173" t="s">
        <v>22</v>
      </c>
      <c r="Q329" s="22" t="s">
        <v>23</v>
      </c>
      <c r="R329" s="32"/>
      <c r="S329" s="33"/>
    </row>
    <row r="330" spans="1:19" ht="22.5">
      <c r="A330" s="25" t="s">
        <v>24</v>
      </c>
      <c r="B330" s="26" t="s">
        <v>25</v>
      </c>
      <c r="C330" s="27" t="s">
        <v>26</v>
      </c>
      <c r="D330" s="28" t="s">
        <v>27</v>
      </c>
      <c r="E330" s="28"/>
      <c r="F330" s="129" t="s">
        <v>2324</v>
      </c>
      <c r="G330" s="29" t="s">
        <v>2325</v>
      </c>
      <c r="H330" s="31" t="s">
        <v>2326</v>
      </c>
      <c r="I330" s="30" t="s">
        <v>1773</v>
      </c>
      <c r="J330" s="30" t="s">
        <v>18</v>
      </c>
      <c r="K330" s="18" t="s">
        <v>19</v>
      </c>
      <c r="L330" s="19" t="s">
        <v>41</v>
      </c>
      <c r="M330" s="19">
        <v>300.44</v>
      </c>
      <c r="N330" s="19">
        <v>5.5</v>
      </c>
      <c r="O330" s="21">
        <v>316.95999999999998</v>
      </c>
      <c r="P330" s="31" t="s">
        <v>97</v>
      </c>
      <c r="Q330" s="22" t="s">
        <v>42</v>
      </c>
      <c r="R330" s="32"/>
      <c r="S330" s="33"/>
    </row>
    <row r="331" spans="1:19" ht="22.5">
      <c r="A331" s="25" t="s">
        <v>24</v>
      </c>
      <c r="B331" s="26" t="s">
        <v>25</v>
      </c>
      <c r="C331" s="27" t="s">
        <v>26</v>
      </c>
      <c r="D331" s="28" t="s">
        <v>27</v>
      </c>
      <c r="E331" s="28"/>
      <c r="F331" s="129" t="s">
        <v>2350</v>
      </c>
      <c r="G331" s="29" t="s">
        <v>2351</v>
      </c>
      <c r="H331" s="31" t="s">
        <v>2352</v>
      </c>
      <c r="I331" s="30" t="s">
        <v>1194</v>
      </c>
      <c r="J331" s="30" t="s">
        <v>32</v>
      </c>
      <c r="K331" s="18" t="s">
        <v>19</v>
      </c>
      <c r="L331" s="19" t="s">
        <v>20</v>
      </c>
      <c r="M331" s="19">
        <v>35.840000000000003</v>
      </c>
      <c r="N331" s="19">
        <v>2.1</v>
      </c>
      <c r="O331" s="21">
        <v>36.590000000000003</v>
      </c>
      <c r="P331" s="173" t="s">
        <v>22</v>
      </c>
      <c r="Q331" s="22" t="s">
        <v>23</v>
      </c>
      <c r="R331" s="48">
        <v>3</v>
      </c>
      <c r="S331" s="49" t="s">
        <v>2353</v>
      </c>
    </row>
    <row r="332" spans="1:19" ht="45">
      <c r="A332" s="25" t="s">
        <v>24</v>
      </c>
      <c r="B332" s="26" t="s">
        <v>25</v>
      </c>
      <c r="C332" s="27"/>
      <c r="D332" s="28" t="s">
        <v>27</v>
      </c>
      <c r="E332" s="28"/>
      <c r="F332" s="129" t="s">
        <v>2357</v>
      </c>
      <c r="G332" s="29" t="s">
        <v>2358</v>
      </c>
      <c r="H332" s="31" t="s">
        <v>2359</v>
      </c>
      <c r="I332" s="30" t="s">
        <v>2360</v>
      </c>
      <c r="J332" s="30" t="s">
        <v>32</v>
      </c>
      <c r="K332" s="18" t="s">
        <v>19</v>
      </c>
      <c r="L332" s="19" t="s">
        <v>2361</v>
      </c>
      <c r="M332" s="19">
        <f>60.9+60.9+60.9</f>
        <v>182.7</v>
      </c>
      <c r="N332" s="19">
        <v>5.5</v>
      </c>
      <c r="O332" s="21">
        <f>64.25*3</f>
        <v>192.75</v>
      </c>
      <c r="P332" s="173" t="s">
        <v>97</v>
      </c>
      <c r="Q332" s="22" t="s">
        <v>42</v>
      </c>
      <c r="R332" s="48"/>
      <c r="S332" s="49"/>
    </row>
    <row r="333" spans="1:19" ht="22.5">
      <c r="A333" s="25" t="s">
        <v>24</v>
      </c>
      <c r="B333" s="26" t="s">
        <v>25</v>
      </c>
      <c r="C333" s="27"/>
      <c r="D333" s="28" t="s">
        <v>27</v>
      </c>
      <c r="E333" s="28"/>
      <c r="F333" s="129" t="s">
        <v>2397</v>
      </c>
      <c r="G333" s="29" t="s">
        <v>2398</v>
      </c>
      <c r="H333" s="31"/>
      <c r="I333" s="38" t="s">
        <v>2399</v>
      </c>
      <c r="J333" s="17" t="s">
        <v>32</v>
      </c>
      <c r="K333" s="18" t="s">
        <v>19</v>
      </c>
      <c r="L333" s="19" t="s">
        <v>20</v>
      </c>
      <c r="M333" s="19">
        <v>18.82</v>
      </c>
      <c r="N333" s="19">
        <v>0</v>
      </c>
      <c r="O333" s="21">
        <v>18.82</v>
      </c>
      <c r="P333" s="173" t="s">
        <v>22</v>
      </c>
      <c r="Q333" s="22" t="s">
        <v>23</v>
      </c>
      <c r="R333" s="48"/>
      <c r="S333" s="49"/>
    </row>
    <row r="334" spans="1:19" ht="22.5">
      <c r="A334" s="25" t="s">
        <v>24</v>
      </c>
      <c r="B334" s="26" t="s">
        <v>25</v>
      </c>
      <c r="C334" s="27"/>
      <c r="D334" s="28" t="s">
        <v>27</v>
      </c>
      <c r="E334" s="28"/>
      <c r="F334" s="129" t="s">
        <v>2553</v>
      </c>
      <c r="G334" s="29" t="s">
        <v>2554</v>
      </c>
      <c r="H334" s="31" t="s">
        <v>2555</v>
      </c>
      <c r="I334" s="30" t="s">
        <v>829</v>
      </c>
      <c r="J334" s="30" t="s">
        <v>32</v>
      </c>
      <c r="K334" s="18" t="s">
        <v>19</v>
      </c>
      <c r="L334" s="19" t="s">
        <v>41</v>
      </c>
      <c r="M334" s="19">
        <v>349.16</v>
      </c>
      <c r="N334" s="19">
        <v>2.1</v>
      </c>
      <c r="O334" s="21">
        <v>356.49</v>
      </c>
      <c r="P334" s="31" t="s">
        <v>609</v>
      </c>
      <c r="Q334" s="22" t="s">
        <v>42</v>
      </c>
      <c r="R334" s="48"/>
      <c r="S334" s="49"/>
    </row>
    <row r="335" spans="1:19" ht="22.5">
      <c r="A335" s="25" t="s">
        <v>24</v>
      </c>
      <c r="B335" s="26" t="s">
        <v>119</v>
      </c>
      <c r="C335" s="27" t="s">
        <v>26</v>
      </c>
      <c r="D335" s="28" t="s">
        <v>120</v>
      </c>
      <c r="E335" s="28"/>
      <c r="F335" s="129" t="s">
        <v>114</v>
      </c>
      <c r="G335" s="29" t="s">
        <v>115</v>
      </c>
      <c r="H335" s="31" t="s">
        <v>116</v>
      </c>
      <c r="I335" s="30" t="s">
        <v>117</v>
      </c>
      <c r="J335" s="30" t="s">
        <v>32</v>
      </c>
      <c r="K335" s="18" t="s">
        <v>19</v>
      </c>
      <c r="L335" s="19" t="s">
        <v>20</v>
      </c>
      <c r="M335" s="19">
        <v>54.68</v>
      </c>
      <c r="N335" s="19">
        <v>2.1</v>
      </c>
      <c r="O335" s="21">
        <v>55.83</v>
      </c>
      <c r="P335" s="31" t="s">
        <v>22</v>
      </c>
      <c r="Q335" s="22" t="s">
        <v>23</v>
      </c>
      <c r="R335" s="32">
        <v>2</v>
      </c>
      <c r="S335" s="33" t="s">
        <v>118</v>
      </c>
    </row>
    <row r="336" spans="1:19" ht="22.5">
      <c r="A336" s="25" t="s">
        <v>24</v>
      </c>
      <c r="B336" s="26" t="s">
        <v>119</v>
      </c>
      <c r="C336" s="27" t="s">
        <v>26</v>
      </c>
      <c r="D336" s="28" t="s">
        <v>120</v>
      </c>
      <c r="E336" s="44"/>
      <c r="F336" s="129" t="s">
        <v>548</v>
      </c>
      <c r="G336" s="29" t="s">
        <v>549</v>
      </c>
      <c r="H336" s="31" t="s">
        <v>550</v>
      </c>
      <c r="I336" s="30" t="s">
        <v>551</v>
      </c>
      <c r="J336" s="30" t="s">
        <v>90</v>
      </c>
      <c r="K336" s="18" t="s">
        <v>19</v>
      </c>
      <c r="L336" s="19" t="s">
        <v>552</v>
      </c>
      <c r="M336" s="19">
        <v>13.28</v>
      </c>
      <c r="N336" s="19">
        <v>5.5</v>
      </c>
      <c r="O336" s="21">
        <v>14.01</v>
      </c>
      <c r="P336" s="31" t="s">
        <v>553</v>
      </c>
      <c r="Q336" s="22" t="s">
        <v>42</v>
      </c>
      <c r="R336" s="32"/>
      <c r="S336" s="33"/>
    </row>
    <row r="337" spans="1:19" ht="22.5">
      <c r="A337" s="25" t="s">
        <v>24</v>
      </c>
      <c r="B337" s="26" t="s">
        <v>119</v>
      </c>
      <c r="C337" s="27" t="s">
        <v>26</v>
      </c>
      <c r="D337" s="28" t="s">
        <v>120</v>
      </c>
      <c r="E337" s="28"/>
      <c r="F337" s="129" t="s">
        <v>570</v>
      </c>
      <c r="G337" s="29" t="s">
        <v>571</v>
      </c>
      <c r="H337" s="31" t="s">
        <v>572</v>
      </c>
      <c r="I337" s="30" t="s">
        <v>573</v>
      </c>
      <c r="J337" s="30" t="s">
        <v>32</v>
      </c>
      <c r="K337" s="18" t="s">
        <v>19</v>
      </c>
      <c r="L337" s="19" t="s">
        <v>41</v>
      </c>
      <c r="M337" s="19">
        <v>466.04</v>
      </c>
      <c r="N337" s="19">
        <v>2.1</v>
      </c>
      <c r="O337" s="21">
        <v>475.83</v>
      </c>
      <c r="P337" s="31" t="s">
        <v>85</v>
      </c>
      <c r="Q337" s="22" t="s">
        <v>42</v>
      </c>
      <c r="R337" s="32"/>
      <c r="S337" s="33"/>
    </row>
    <row r="338" spans="1:19" ht="22.5">
      <c r="A338" s="25" t="s">
        <v>24</v>
      </c>
      <c r="B338" s="26" t="s">
        <v>119</v>
      </c>
      <c r="C338" s="27"/>
      <c r="D338" s="28" t="s">
        <v>120</v>
      </c>
      <c r="E338" s="28"/>
      <c r="F338" s="129" t="s">
        <v>574</v>
      </c>
      <c r="G338" s="29" t="s">
        <v>575</v>
      </c>
      <c r="H338" s="31" t="s">
        <v>576</v>
      </c>
      <c r="I338" s="30" t="s">
        <v>577</v>
      </c>
      <c r="J338" s="30" t="s">
        <v>32</v>
      </c>
      <c r="K338" s="18" t="s">
        <v>19</v>
      </c>
      <c r="L338" s="19" t="s">
        <v>41</v>
      </c>
      <c r="M338" s="19">
        <v>219.52</v>
      </c>
      <c r="N338" s="19">
        <v>2.1</v>
      </c>
      <c r="O338" s="21">
        <v>224.13</v>
      </c>
      <c r="P338" s="31" t="s">
        <v>85</v>
      </c>
      <c r="Q338" s="22" t="s">
        <v>42</v>
      </c>
      <c r="R338" s="32"/>
      <c r="S338" s="33"/>
    </row>
    <row r="339" spans="1:19" ht="22.5">
      <c r="A339" s="25" t="s">
        <v>24</v>
      </c>
      <c r="B339" s="26" t="s">
        <v>119</v>
      </c>
      <c r="C339" s="27"/>
      <c r="D339" s="28" t="s">
        <v>120</v>
      </c>
      <c r="E339" s="28"/>
      <c r="F339" s="129" t="s">
        <v>581</v>
      </c>
      <c r="G339" s="29" t="s">
        <v>582</v>
      </c>
      <c r="H339" s="31" t="s">
        <v>583</v>
      </c>
      <c r="I339" s="30" t="s">
        <v>584</v>
      </c>
      <c r="J339" s="30" t="s">
        <v>32</v>
      </c>
      <c r="K339" s="39" t="s">
        <v>71</v>
      </c>
      <c r="L339" s="19" t="s">
        <v>41</v>
      </c>
      <c r="M339" s="19">
        <v>90.78</v>
      </c>
      <c r="N339" s="19">
        <v>2.1</v>
      </c>
      <c r="O339" s="21">
        <v>92.69</v>
      </c>
      <c r="P339" s="31" t="s">
        <v>553</v>
      </c>
      <c r="Q339" s="22" t="s">
        <v>42</v>
      </c>
      <c r="R339" s="32"/>
      <c r="S339" s="33"/>
    </row>
    <row r="340" spans="1:19" ht="22.5">
      <c r="A340" s="25" t="s">
        <v>24</v>
      </c>
      <c r="B340" s="26" t="s">
        <v>119</v>
      </c>
      <c r="C340" s="27" t="s">
        <v>26</v>
      </c>
      <c r="D340" s="28" t="s">
        <v>120</v>
      </c>
      <c r="E340" s="28"/>
      <c r="F340" s="163" t="s">
        <v>693</v>
      </c>
      <c r="G340" s="29" t="s">
        <v>694</v>
      </c>
      <c r="H340" s="31" t="s">
        <v>695</v>
      </c>
      <c r="I340" s="30" t="s">
        <v>696</v>
      </c>
      <c r="J340" s="30" t="s">
        <v>32</v>
      </c>
      <c r="K340" s="18" t="s">
        <v>19</v>
      </c>
      <c r="L340" s="19" t="s">
        <v>41</v>
      </c>
      <c r="M340" s="19">
        <v>191.84</v>
      </c>
      <c r="N340" s="19">
        <v>5.5</v>
      </c>
      <c r="O340" s="21">
        <v>202.39</v>
      </c>
      <c r="P340" s="31" t="s">
        <v>553</v>
      </c>
      <c r="Q340" s="22" t="s">
        <v>42</v>
      </c>
      <c r="R340" s="32"/>
      <c r="S340" s="33"/>
    </row>
    <row r="341" spans="1:19" ht="24">
      <c r="A341" s="25" t="s">
        <v>24</v>
      </c>
      <c r="B341" s="26" t="s">
        <v>119</v>
      </c>
      <c r="C341" s="27"/>
      <c r="D341" s="28" t="s">
        <v>120</v>
      </c>
      <c r="E341" s="28"/>
      <c r="F341" s="129" t="s">
        <v>791</v>
      </c>
      <c r="G341" s="29" t="s">
        <v>792</v>
      </c>
      <c r="H341" s="31"/>
      <c r="I341" s="30" t="s">
        <v>793</v>
      </c>
      <c r="J341" s="30" t="s">
        <v>649</v>
      </c>
      <c r="K341" s="18" t="s">
        <v>19</v>
      </c>
      <c r="L341" s="19" t="s">
        <v>20</v>
      </c>
      <c r="M341" s="19">
        <v>59.65</v>
      </c>
      <c r="N341" s="19">
        <v>5.5</v>
      </c>
      <c r="O341" s="21">
        <v>62.93</v>
      </c>
      <c r="P341" s="31" t="s">
        <v>22</v>
      </c>
      <c r="Q341" s="22" t="s">
        <v>23</v>
      </c>
      <c r="R341" s="32"/>
      <c r="S341" s="33"/>
    </row>
    <row r="342" spans="1:19" ht="22.5">
      <c r="A342" s="25" t="s">
        <v>24</v>
      </c>
      <c r="B342" s="26" t="s">
        <v>119</v>
      </c>
      <c r="C342" s="27"/>
      <c r="D342" s="28" t="s">
        <v>120</v>
      </c>
      <c r="E342" s="28"/>
      <c r="F342" s="129" t="s">
        <v>794</v>
      </c>
      <c r="G342" s="15" t="s">
        <v>795</v>
      </c>
      <c r="H342" s="31" t="s">
        <v>796</v>
      </c>
      <c r="I342" s="30" t="s">
        <v>797</v>
      </c>
      <c r="J342" s="30" t="s">
        <v>18</v>
      </c>
      <c r="K342" s="18" t="s">
        <v>19</v>
      </c>
      <c r="L342" s="19" t="s">
        <v>41</v>
      </c>
      <c r="M342" s="19">
        <v>44.49</v>
      </c>
      <c r="N342" s="19">
        <v>2.1</v>
      </c>
      <c r="O342" s="21">
        <v>45.42</v>
      </c>
      <c r="P342" s="31" t="s">
        <v>85</v>
      </c>
      <c r="Q342" s="22" t="s">
        <v>42</v>
      </c>
      <c r="R342" s="32"/>
      <c r="S342" s="33"/>
    </row>
    <row r="343" spans="1:19" ht="22.5">
      <c r="A343" s="25" t="s">
        <v>24</v>
      </c>
      <c r="B343" s="26" t="s">
        <v>119</v>
      </c>
      <c r="C343" s="27" t="s">
        <v>26</v>
      </c>
      <c r="D343" s="28" t="s">
        <v>120</v>
      </c>
      <c r="E343" s="28"/>
      <c r="F343" s="129" t="s">
        <v>806</v>
      </c>
      <c r="G343" s="29" t="s">
        <v>807</v>
      </c>
      <c r="H343" s="31" t="s">
        <v>808</v>
      </c>
      <c r="I343" s="30" t="s">
        <v>809</v>
      </c>
      <c r="J343" s="30" t="s">
        <v>32</v>
      </c>
      <c r="K343" s="18" t="s">
        <v>19</v>
      </c>
      <c r="L343" s="19" t="s">
        <v>20</v>
      </c>
      <c r="M343" s="19">
        <v>0</v>
      </c>
      <c r="N343" s="19">
        <v>0</v>
      </c>
      <c r="O343" s="21">
        <v>0</v>
      </c>
      <c r="P343" s="31" t="s">
        <v>22</v>
      </c>
      <c r="Q343" s="22" t="s">
        <v>23</v>
      </c>
      <c r="R343" s="32"/>
      <c r="S343" s="33"/>
    </row>
    <row r="344" spans="1:19" ht="22.5">
      <c r="A344" s="25" t="s">
        <v>24</v>
      </c>
      <c r="B344" s="26" t="s">
        <v>119</v>
      </c>
      <c r="C344" s="27"/>
      <c r="D344" s="28" t="s">
        <v>120</v>
      </c>
      <c r="E344" s="28"/>
      <c r="F344" s="129" t="s">
        <v>887</v>
      </c>
      <c r="G344" s="29" t="s">
        <v>888</v>
      </c>
      <c r="H344" s="31" t="s">
        <v>889</v>
      </c>
      <c r="I344" s="30" t="s">
        <v>890</v>
      </c>
      <c r="J344" s="30" t="s">
        <v>32</v>
      </c>
      <c r="K344" s="18" t="s">
        <v>19</v>
      </c>
      <c r="L344" s="75" t="s">
        <v>0</v>
      </c>
      <c r="M344" s="128"/>
      <c r="N344" s="31"/>
      <c r="O344" s="76"/>
      <c r="P344" s="31" t="s">
        <v>891</v>
      </c>
      <c r="Q344" s="22" t="s">
        <v>42</v>
      </c>
      <c r="R344" s="32"/>
      <c r="S344" s="33"/>
    </row>
    <row r="345" spans="1:19" ht="22.5">
      <c r="A345" s="25" t="s">
        <v>24</v>
      </c>
      <c r="B345" s="26" t="s">
        <v>119</v>
      </c>
      <c r="C345" s="27" t="s">
        <v>26</v>
      </c>
      <c r="D345" s="28" t="s">
        <v>120</v>
      </c>
      <c r="E345" s="28"/>
      <c r="F345" s="129" t="s">
        <v>958</v>
      </c>
      <c r="G345" s="29" t="s">
        <v>959</v>
      </c>
      <c r="H345" s="31" t="s">
        <v>960</v>
      </c>
      <c r="I345" s="30" t="s">
        <v>961</v>
      </c>
      <c r="J345" s="30" t="s">
        <v>32</v>
      </c>
      <c r="K345" s="18" t="s">
        <v>19</v>
      </c>
      <c r="L345" s="19" t="s">
        <v>20</v>
      </c>
      <c r="M345" s="19">
        <v>91.4</v>
      </c>
      <c r="N345" s="19">
        <v>5.5</v>
      </c>
      <c r="O345" s="21">
        <v>96.43</v>
      </c>
      <c r="P345" s="31" t="s">
        <v>22</v>
      </c>
      <c r="Q345" s="22" t="s">
        <v>23</v>
      </c>
      <c r="R345" s="32"/>
      <c r="S345" s="33"/>
    </row>
    <row r="346" spans="1:19" ht="22.5">
      <c r="A346" s="25" t="s">
        <v>24</v>
      </c>
      <c r="B346" s="26" t="s">
        <v>119</v>
      </c>
      <c r="C346" s="27"/>
      <c r="D346" s="28" t="s">
        <v>120</v>
      </c>
      <c r="E346" s="28"/>
      <c r="F346" s="129" t="s">
        <v>970</v>
      </c>
      <c r="G346" s="29" t="s">
        <v>971</v>
      </c>
      <c r="H346" s="31" t="s">
        <v>972</v>
      </c>
      <c r="I346" s="30" t="s">
        <v>973</v>
      </c>
      <c r="J346" s="30" t="s">
        <v>18</v>
      </c>
      <c r="K346" s="18" t="s">
        <v>19</v>
      </c>
      <c r="L346" s="19" t="s">
        <v>41</v>
      </c>
      <c r="M346" s="19">
        <v>1091</v>
      </c>
      <c r="N346" s="19">
        <v>2.1</v>
      </c>
      <c r="O346" s="21">
        <v>1113.9100000000001</v>
      </c>
      <c r="P346" s="31" t="s">
        <v>45</v>
      </c>
      <c r="Q346" s="22" t="s">
        <v>42</v>
      </c>
      <c r="R346" s="32"/>
      <c r="S346" s="33"/>
    </row>
    <row r="347" spans="1:19" ht="22.5">
      <c r="A347" s="25" t="s">
        <v>24</v>
      </c>
      <c r="B347" s="26" t="s">
        <v>119</v>
      </c>
      <c r="C347" s="27"/>
      <c r="D347" s="28" t="s">
        <v>120</v>
      </c>
      <c r="E347" s="28"/>
      <c r="F347" s="129" t="s">
        <v>978</v>
      </c>
      <c r="G347" s="29" t="s">
        <v>979</v>
      </c>
      <c r="H347" s="31" t="s">
        <v>980</v>
      </c>
      <c r="I347" s="30" t="s">
        <v>981</v>
      </c>
      <c r="J347" s="30" t="s">
        <v>32</v>
      </c>
      <c r="K347" s="18" t="s">
        <v>19</v>
      </c>
      <c r="L347" s="19" t="s">
        <v>41</v>
      </c>
      <c r="M347" s="19">
        <v>54.88</v>
      </c>
      <c r="N347" s="19">
        <v>5.5</v>
      </c>
      <c r="O347" s="21">
        <v>57.9</v>
      </c>
      <c r="P347" s="31" t="s">
        <v>174</v>
      </c>
      <c r="Q347" s="22" t="s">
        <v>42</v>
      </c>
      <c r="R347" s="32"/>
      <c r="S347" s="33"/>
    </row>
    <row r="348" spans="1:19" ht="22.5">
      <c r="A348" s="25" t="s">
        <v>24</v>
      </c>
      <c r="B348" s="26" t="s">
        <v>119</v>
      </c>
      <c r="C348" s="27"/>
      <c r="D348" s="28" t="s">
        <v>120</v>
      </c>
      <c r="E348" s="28"/>
      <c r="F348" s="129" t="s">
        <v>1013</v>
      </c>
      <c r="G348" s="29" t="s">
        <v>1014</v>
      </c>
      <c r="H348" s="31" t="s">
        <v>1015</v>
      </c>
      <c r="I348" s="30" t="s">
        <v>233</v>
      </c>
      <c r="J348" s="30" t="s">
        <v>32</v>
      </c>
      <c r="K348" s="18" t="s">
        <v>19</v>
      </c>
      <c r="L348" s="19" t="s">
        <v>20</v>
      </c>
      <c r="M348" s="19">
        <v>24.06</v>
      </c>
      <c r="N348" s="19">
        <v>5.5</v>
      </c>
      <c r="O348" s="21">
        <v>25.38</v>
      </c>
      <c r="P348" s="31" t="s">
        <v>22</v>
      </c>
      <c r="Q348" s="22" t="s">
        <v>23</v>
      </c>
      <c r="R348" s="32"/>
      <c r="S348" s="33"/>
    </row>
    <row r="349" spans="1:19" ht="22.5">
      <c r="A349" s="25" t="s">
        <v>24</v>
      </c>
      <c r="B349" s="26" t="s">
        <v>119</v>
      </c>
      <c r="C349" s="27" t="s">
        <v>26</v>
      </c>
      <c r="D349" s="97" t="s">
        <v>120</v>
      </c>
      <c r="E349" s="97"/>
      <c r="F349" s="129" t="s">
        <v>1060</v>
      </c>
      <c r="G349" s="29" t="s">
        <v>1061</v>
      </c>
      <c r="H349" s="31" t="s">
        <v>1062</v>
      </c>
      <c r="I349" s="30" t="s">
        <v>1063</v>
      </c>
      <c r="J349" s="30" t="s">
        <v>18</v>
      </c>
      <c r="K349" s="18" t="s">
        <v>19</v>
      </c>
      <c r="L349" s="19" t="s">
        <v>41</v>
      </c>
      <c r="M349" s="19">
        <v>387.17</v>
      </c>
      <c r="N349" s="19">
        <v>5.5</v>
      </c>
      <c r="O349" s="21">
        <v>408.47</v>
      </c>
      <c r="P349" s="31" t="s">
        <v>45</v>
      </c>
      <c r="Q349" s="22" t="s">
        <v>42</v>
      </c>
      <c r="R349" s="32"/>
      <c r="S349" s="33"/>
    </row>
    <row r="350" spans="1:19" ht="29.25">
      <c r="A350" s="25" t="s">
        <v>24</v>
      </c>
      <c r="B350" s="26" t="s">
        <v>119</v>
      </c>
      <c r="C350" s="46" t="s">
        <v>26</v>
      </c>
      <c r="D350" s="28" t="s">
        <v>120</v>
      </c>
      <c r="E350" s="28"/>
      <c r="F350" s="129" t="s">
        <v>1088</v>
      </c>
      <c r="G350" s="15" t="s">
        <v>1089</v>
      </c>
      <c r="H350" s="31" t="s">
        <v>1090</v>
      </c>
      <c r="I350" s="38" t="s">
        <v>1091</v>
      </c>
      <c r="J350" s="38" t="s">
        <v>1092</v>
      </c>
      <c r="K350" s="18" t="s">
        <v>19</v>
      </c>
      <c r="L350" s="19" t="s">
        <v>41</v>
      </c>
      <c r="M350" s="19">
        <v>90.55</v>
      </c>
      <c r="N350" s="19">
        <v>2.1</v>
      </c>
      <c r="O350" s="21">
        <v>92.45</v>
      </c>
      <c r="P350" s="31" t="s">
        <v>891</v>
      </c>
      <c r="Q350" s="22" t="s">
        <v>42</v>
      </c>
      <c r="R350" s="36">
        <v>4</v>
      </c>
      <c r="S350" s="33" t="s">
        <v>1093</v>
      </c>
    </row>
    <row r="351" spans="1:19" ht="22.5">
      <c r="A351" s="25" t="s">
        <v>24</v>
      </c>
      <c r="B351" s="26" t="s">
        <v>119</v>
      </c>
      <c r="C351" s="27"/>
      <c r="D351" s="28" t="s">
        <v>120</v>
      </c>
      <c r="E351" s="28"/>
      <c r="F351" s="129" t="s">
        <v>1095</v>
      </c>
      <c r="G351" s="29" t="s">
        <v>1096</v>
      </c>
      <c r="H351" s="31" t="s">
        <v>1097</v>
      </c>
      <c r="I351" s="30" t="s">
        <v>287</v>
      </c>
      <c r="J351" s="30" t="s">
        <v>32</v>
      </c>
      <c r="K351" s="18" t="s">
        <v>19</v>
      </c>
      <c r="L351" s="19">
        <v>2001725</v>
      </c>
      <c r="M351" s="19">
        <v>54.84</v>
      </c>
      <c r="N351" s="19">
        <v>5.5</v>
      </c>
      <c r="O351" s="21">
        <v>57.86</v>
      </c>
      <c r="P351" s="31" t="s">
        <v>22</v>
      </c>
      <c r="Q351" s="22" t="s">
        <v>23</v>
      </c>
      <c r="R351" s="32"/>
      <c r="S351" s="33"/>
    </row>
    <row r="352" spans="1:19" ht="48.75">
      <c r="A352" s="25" t="s">
        <v>24</v>
      </c>
      <c r="B352" s="26" t="s">
        <v>119</v>
      </c>
      <c r="C352" s="46" t="s">
        <v>26</v>
      </c>
      <c r="D352" s="28" t="s">
        <v>120</v>
      </c>
      <c r="E352" s="28"/>
      <c r="F352" s="129" t="s">
        <v>451</v>
      </c>
      <c r="G352" s="29" t="s">
        <v>452</v>
      </c>
      <c r="H352" s="31" t="s">
        <v>457</v>
      </c>
      <c r="I352" s="30" t="s">
        <v>453</v>
      </c>
      <c r="J352" s="30" t="s">
        <v>18</v>
      </c>
      <c r="K352" s="18" t="s">
        <v>19</v>
      </c>
      <c r="L352" s="19" t="s">
        <v>20</v>
      </c>
      <c r="M352" s="19">
        <v>118.3</v>
      </c>
      <c r="N352" s="19">
        <v>2.1</v>
      </c>
      <c r="O352" s="21">
        <v>120.78</v>
      </c>
      <c r="P352" s="31" t="s">
        <v>22</v>
      </c>
      <c r="Q352" s="22" t="s">
        <v>23</v>
      </c>
      <c r="R352" s="35">
        <v>7</v>
      </c>
      <c r="S352" s="33" t="s">
        <v>454</v>
      </c>
    </row>
    <row r="353" spans="1:19" ht="22.5">
      <c r="A353" s="25" t="s">
        <v>24</v>
      </c>
      <c r="B353" s="26" t="s">
        <v>119</v>
      </c>
      <c r="C353" s="27"/>
      <c r="D353" s="28" t="s">
        <v>120</v>
      </c>
      <c r="E353" s="28"/>
      <c r="F353" s="129" t="s">
        <v>1157</v>
      </c>
      <c r="G353" s="29" t="s">
        <v>1158</v>
      </c>
      <c r="H353" s="31" t="s">
        <v>1159</v>
      </c>
      <c r="I353" s="30" t="s">
        <v>569</v>
      </c>
      <c r="J353" s="30" t="s">
        <v>32</v>
      </c>
      <c r="K353" s="18" t="s">
        <v>19</v>
      </c>
      <c r="L353" s="19" t="s">
        <v>41</v>
      </c>
      <c r="M353" s="19">
        <v>319.39</v>
      </c>
      <c r="N353" s="19">
        <v>2.1</v>
      </c>
      <c r="O353" s="21">
        <v>326.10000000000002</v>
      </c>
      <c r="P353" s="31" t="s">
        <v>85</v>
      </c>
      <c r="Q353" s="22" t="s">
        <v>42</v>
      </c>
      <c r="R353" s="32"/>
      <c r="S353" s="33"/>
    </row>
    <row r="354" spans="1:19" ht="22.5">
      <c r="A354" s="25" t="s">
        <v>24</v>
      </c>
      <c r="B354" s="26" t="s">
        <v>119</v>
      </c>
      <c r="C354" s="27"/>
      <c r="D354" s="28" t="s">
        <v>120</v>
      </c>
      <c r="E354" s="28"/>
      <c r="F354" s="129" t="s">
        <v>1160</v>
      </c>
      <c r="G354" s="29" t="s">
        <v>1161</v>
      </c>
      <c r="H354" s="31" t="s">
        <v>1162</v>
      </c>
      <c r="I354" s="30" t="s">
        <v>287</v>
      </c>
      <c r="J354" s="30" t="s">
        <v>32</v>
      </c>
      <c r="K354" s="18" t="s">
        <v>19</v>
      </c>
      <c r="L354" s="20" t="s">
        <v>20</v>
      </c>
      <c r="M354" s="19">
        <v>63.5</v>
      </c>
      <c r="N354" s="19">
        <v>5.5</v>
      </c>
      <c r="O354" s="21">
        <v>66.989999999999995</v>
      </c>
      <c r="P354" s="31" t="s">
        <v>22</v>
      </c>
      <c r="Q354" s="22" t="s">
        <v>23</v>
      </c>
      <c r="R354" s="32"/>
      <c r="S354" s="33"/>
    </row>
    <row r="355" spans="1:19" ht="24">
      <c r="A355" s="25" t="s">
        <v>24</v>
      </c>
      <c r="B355" s="26" t="s">
        <v>119</v>
      </c>
      <c r="C355" s="27" t="s">
        <v>26</v>
      </c>
      <c r="D355" s="28" t="s">
        <v>120</v>
      </c>
      <c r="E355" s="28"/>
      <c r="F355" s="129" t="s">
        <v>1182</v>
      </c>
      <c r="G355" s="29" t="s">
        <v>1183</v>
      </c>
      <c r="H355" s="31" t="s">
        <v>1184</v>
      </c>
      <c r="I355" s="30" t="s">
        <v>1185</v>
      </c>
      <c r="J355" s="30" t="s">
        <v>32</v>
      </c>
      <c r="K355" s="18" t="s">
        <v>19</v>
      </c>
      <c r="L355" s="19" t="s">
        <v>824</v>
      </c>
      <c r="M355" s="91">
        <v>125.03</v>
      </c>
      <c r="N355" s="91">
        <v>2.1</v>
      </c>
      <c r="O355" s="21">
        <v>127.66</v>
      </c>
      <c r="P355" s="31" t="s">
        <v>553</v>
      </c>
      <c r="Q355" s="22" t="s">
        <v>42</v>
      </c>
      <c r="R355" s="32"/>
      <c r="S355" s="33"/>
    </row>
    <row r="356" spans="1:19" ht="29.25">
      <c r="A356" s="25" t="s">
        <v>24</v>
      </c>
      <c r="B356" s="26" t="s">
        <v>119</v>
      </c>
      <c r="C356" s="46" t="s">
        <v>26</v>
      </c>
      <c r="D356" s="28" t="s">
        <v>120</v>
      </c>
      <c r="E356" s="28"/>
      <c r="F356" s="129" t="s">
        <v>1186</v>
      </c>
      <c r="G356" s="29" t="s">
        <v>1187</v>
      </c>
      <c r="H356" s="31" t="s">
        <v>1188</v>
      </c>
      <c r="I356" s="30" t="s">
        <v>1189</v>
      </c>
      <c r="J356" s="30" t="s">
        <v>32</v>
      </c>
      <c r="K356" s="18" t="s">
        <v>19</v>
      </c>
      <c r="L356" s="19" t="s">
        <v>41</v>
      </c>
      <c r="M356" s="19">
        <v>355.05</v>
      </c>
      <c r="N356" s="19">
        <v>2.1</v>
      </c>
      <c r="O356" s="21">
        <v>362.51</v>
      </c>
      <c r="P356" s="31" t="s">
        <v>553</v>
      </c>
      <c r="Q356" s="22" t="s">
        <v>42</v>
      </c>
      <c r="R356" s="35">
        <v>6</v>
      </c>
      <c r="S356" s="33" t="s">
        <v>1190</v>
      </c>
    </row>
    <row r="357" spans="1:19" ht="33.75">
      <c r="A357" s="25" t="s">
        <v>24</v>
      </c>
      <c r="B357" s="26" t="s">
        <v>119</v>
      </c>
      <c r="C357" s="46"/>
      <c r="D357" s="28">
        <v>11</v>
      </c>
      <c r="E357" s="28"/>
      <c r="F357" s="129" t="s">
        <v>1196</v>
      </c>
      <c r="G357" s="29" t="s">
        <v>1197</v>
      </c>
      <c r="H357" s="37" t="s">
        <v>1198</v>
      </c>
      <c r="I357" s="30" t="s">
        <v>1194</v>
      </c>
      <c r="J357" s="30" t="s">
        <v>32</v>
      </c>
      <c r="K357" s="47" t="s">
        <v>181</v>
      </c>
      <c r="L357" s="19" t="s">
        <v>1199</v>
      </c>
      <c r="M357" s="19">
        <v>410.08</v>
      </c>
      <c r="N357" s="19">
        <v>2.1</v>
      </c>
      <c r="O357" s="21">
        <v>418.69</v>
      </c>
      <c r="P357" s="37" t="s">
        <v>22</v>
      </c>
      <c r="Q357" s="22" t="s">
        <v>23</v>
      </c>
      <c r="R357" s="35"/>
      <c r="S357" s="45"/>
    </row>
    <row r="358" spans="1:19" ht="22.5">
      <c r="A358" s="25" t="s">
        <v>24</v>
      </c>
      <c r="B358" s="26" t="s">
        <v>119</v>
      </c>
      <c r="C358" s="27" t="s">
        <v>26</v>
      </c>
      <c r="D358" s="28" t="s">
        <v>120</v>
      </c>
      <c r="E358" s="28"/>
      <c r="F358" s="158" t="s">
        <v>1203</v>
      </c>
      <c r="G358" s="29" t="s">
        <v>1204</v>
      </c>
      <c r="H358" s="31" t="s">
        <v>1205</v>
      </c>
      <c r="I358" s="30" t="s">
        <v>1206</v>
      </c>
      <c r="J358" s="30" t="s">
        <v>32</v>
      </c>
      <c r="K358" s="18" t="s">
        <v>19</v>
      </c>
      <c r="L358" s="19" t="s">
        <v>786</v>
      </c>
      <c r="M358" s="19">
        <v>62</v>
      </c>
      <c r="N358" s="19">
        <v>2.1</v>
      </c>
      <c r="O358" s="21">
        <v>63.3</v>
      </c>
      <c r="P358" s="31" t="s">
        <v>553</v>
      </c>
      <c r="Q358" s="22" t="s">
        <v>42</v>
      </c>
      <c r="R358" s="32"/>
      <c r="S358" s="33"/>
    </row>
    <row r="359" spans="1:19" ht="22.5">
      <c r="A359" s="25" t="s">
        <v>24</v>
      </c>
      <c r="B359" s="26" t="s">
        <v>119</v>
      </c>
      <c r="C359" s="27" t="s">
        <v>26</v>
      </c>
      <c r="D359" s="28" t="s">
        <v>120</v>
      </c>
      <c r="E359" s="28"/>
      <c r="F359" s="129" t="s">
        <v>1211</v>
      </c>
      <c r="G359" s="29" t="s">
        <v>1212</v>
      </c>
      <c r="H359" s="31" t="s">
        <v>1213</v>
      </c>
      <c r="I359" s="30" t="s">
        <v>1206</v>
      </c>
      <c r="J359" s="30" t="s">
        <v>18</v>
      </c>
      <c r="K359" s="18" t="s">
        <v>19</v>
      </c>
      <c r="L359" s="19" t="s">
        <v>824</v>
      </c>
      <c r="M359" s="91">
        <v>149.04</v>
      </c>
      <c r="N359" s="19" t="s">
        <v>44</v>
      </c>
      <c r="O359" s="21">
        <v>152.94</v>
      </c>
      <c r="P359" s="31" t="s">
        <v>553</v>
      </c>
      <c r="Q359" s="22" t="s">
        <v>42</v>
      </c>
      <c r="R359" s="32"/>
      <c r="S359" s="33"/>
    </row>
    <row r="360" spans="1:19" ht="22.5">
      <c r="A360" s="25" t="s">
        <v>24</v>
      </c>
      <c r="B360" s="26" t="s">
        <v>119</v>
      </c>
      <c r="C360" s="46" t="s">
        <v>26</v>
      </c>
      <c r="D360" s="28" t="s">
        <v>120</v>
      </c>
      <c r="E360" s="28"/>
      <c r="F360" s="129" t="s">
        <v>1229</v>
      </c>
      <c r="G360" s="29" t="s">
        <v>1230</v>
      </c>
      <c r="H360" s="31" t="s">
        <v>1231</v>
      </c>
      <c r="I360" s="30" t="s">
        <v>1232</v>
      </c>
      <c r="J360" s="30" t="s">
        <v>18</v>
      </c>
      <c r="K360" s="18" t="s">
        <v>19</v>
      </c>
      <c r="L360" s="19" t="s">
        <v>41</v>
      </c>
      <c r="M360" s="19">
        <v>416.05</v>
      </c>
      <c r="N360" s="19">
        <v>2.1</v>
      </c>
      <c r="O360" s="21">
        <v>424.79</v>
      </c>
      <c r="P360" s="31" t="s">
        <v>174</v>
      </c>
      <c r="Q360" s="22" t="s">
        <v>42</v>
      </c>
      <c r="R360" s="32"/>
      <c r="S360" s="33"/>
    </row>
    <row r="361" spans="1:19" ht="22.5">
      <c r="A361" s="25" t="s">
        <v>24</v>
      </c>
      <c r="B361" s="26" t="s">
        <v>119</v>
      </c>
      <c r="C361" s="46" t="s">
        <v>26</v>
      </c>
      <c r="D361" s="28" t="s">
        <v>120</v>
      </c>
      <c r="E361" s="28"/>
      <c r="F361" s="156" t="s">
        <v>1233</v>
      </c>
      <c r="G361" s="29" t="s">
        <v>1234</v>
      </c>
      <c r="H361" s="31" t="s">
        <v>1235</v>
      </c>
      <c r="I361" s="30" t="s">
        <v>1236</v>
      </c>
      <c r="J361" s="30" t="s">
        <v>463</v>
      </c>
      <c r="K361" s="18" t="s">
        <v>19</v>
      </c>
      <c r="L361" s="19" t="s">
        <v>41</v>
      </c>
      <c r="M361" s="19">
        <v>320.13</v>
      </c>
      <c r="N361" s="19">
        <v>2.1</v>
      </c>
      <c r="O361" s="21">
        <v>326.85000000000002</v>
      </c>
      <c r="P361" s="31" t="s">
        <v>553</v>
      </c>
      <c r="Q361" s="22" t="s">
        <v>42</v>
      </c>
      <c r="R361" s="101">
        <v>3</v>
      </c>
      <c r="S361" s="33" t="s">
        <v>1237</v>
      </c>
    </row>
    <row r="362" spans="1:19" ht="22.5">
      <c r="A362" s="25" t="s">
        <v>24</v>
      </c>
      <c r="B362" s="26" t="s">
        <v>119</v>
      </c>
      <c r="C362" s="27" t="s">
        <v>26</v>
      </c>
      <c r="D362" s="28" t="s">
        <v>120</v>
      </c>
      <c r="E362" s="28"/>
      <c r="F362" s="129" t="s">
        <v>1304</v>
      </c>
      <c r="G362" s="29"/>
      <c r="H362" s="31" t="s">
        <v>1305</v>
      </c>
      <c r="I362" s="30" t="s">
        <v>1306</v>
      </c>
      <c r="J362" s="30"/>
      <c r="K362" s="53" t="s">
        <v>19</v>
      </c>
      <c r="L362" s="19" t="s">
        <v>41</v>
      </c>
      <c r="M362" s="19">
        <v>621.17999999999995</v>
      </c>
      <c r="N362" s="19">
        <v>2.1</v>
      </c>
      <c r="O362" s="21">
        <v>634.22</v>
      </c>
      <c r="P362" s="31" t="s">
        <v>891</v>
      </c>
      <c r="Q362" s="22" t="s">
        <v>42</v>
      </c>
      <c r="R362" s="101">
        <v>2</v>
      </c>
      <c r="S362" s="33" t="s">
        <v>1307</v>
      </c>
    </row>
    <row r="363" spans="1:19" ht="22.5">
      <c r="A363" s="25" t="s">
        <v>24</v>
      </c>
      <c r="B363" s="26" t="s">
        <v>119</v>
      </c>
      <c r="C363" s="27" t="s">
        <v>26</v>
      </c>
      <c r="D363" s="28" t="s">
        <v>120</v>
      </c>
      <c r="E363" s="28"/>
      <c r="F363" s="129" t="s">
        <v>840</v>
      </c>
      <c r="G363" s="29" t="s">
        <v>841</v>
      </c>
      <c r="H363" s="31" t="s">
        <v>842</v>
      </c>
      <c r="I363" s="30" t="s">
        <v>101</v>
      </c>
      <c r="J363" s="30" t="s">
        <v>32</v>
      </c>
      <c r="K363" s="18" t="s">
        <v>19</v>
      </c>
      <c r="L363" s="19" t="s">
        <v>41</v>
      </c>
      <c r="M363" s="19">
        <v>380.24</v>
      </c>
      <c r="N363" s="19">
        <v>5.5</v>
      </c>
      <c r="O363" s="21">
        <v>401.15</v>
      </c>
      <c r="P363" s="31" t="s">
        <v>45</v>
      </c>
      <c r="Q363" s="22" t="s">
        <v>42</v>
      </c>
      <c r="R363" s="32"/>
      <c r="S363" s="33"/>
    </row>
    <row r="364" spans="1:19" ht="22.5">
      <c r="A364" s="25" t="s">
        <v>24</v>
      </c>
      <c r="B364" s="26" t="s">
        <v>119</v>
      </c>
      <c r="C364" s="27"/>
      <c r="D364" s="28" t="s">
        <v>120</v>
      </c>
      <c r="E364" s="28"/>
      <c r="F364" s="129" t="s">
        <v>195</v>
      </c>
      <c r="G364" s="29" t="s">
        <v>196</v>
      </c>
      <c r="H364" s="31" t="s">
        <v>197</v>
      </c>
      <c r="I364" s="30" t="s">
        <v>198</v>
      </c>
      <c r="J364" s="30" t="s">
        <v>32</v>
      </c>
      <c r="K364" s="18" t="s">
        <v>19</v>
      </c>
      <c r="L364" s="19" t="s">
        <v>20</v>
      </c>
      <c r="M364" s="19">
        <v>88.51</v>
      </c>
      <c r="N364" s="19">
        <v>5.5</v>
      </c>
      <c r="O364" s="21">
        <v>93.38</v>
      </c>
      <c r="P364" s="173" t="s">
        <v>22</v>
      </c>
      <c r="Q364" s="22" t="s">
        <v>23</v>
      </c>
      <c r="R364" s="48"/>
      <c r="S364" s="49"/>
    </row>
    <row r="365" spans="1:19" ht="22.5">
      <c r="A365" s="25" t="s">
        <v>24</v>
      </c>
      <c r="B365" s="26" t="s">
        <v>119</v>
      </c>
      <c r="C365" s="27" t="s">
        <v>26</v>
      </c>
      <c r="D365" s="28" t="s">
        <v>120</v>
      </c>
      <c r="E365" s="28"/>
      <c r="F365" s="129" t="s">
        <v>202</v>
      </c>
      <c r="G365" s="29" t="s">
        <v>203</v>
      </c>
      <c r="H365" s="31" t="s">
        <v>204</v>
      </c>
      <c r="I365" s="30" t="s">
        <v>198</v>
      </c>
      <c r="J365" s="30" t="s">
        <v>32</v>
      </c>
      <c r="K365" s="18" t="s">
        <v>19</v>
      </c>
      <c r="L365" s="19" t="s">
        <v>20</v>
      </c>
      <c r="M365" s="19">
        <v>88.51</v>
      </c>
      <c r="N365" s="19">
        <v>5.5</v>
      </c>
      <c r="O365" s="21">
        <v>93.38</v>
      </c>
      <c r="P365" s="173" t="s">
        <v>22</v>
      </c>
      <c r="Q365" s="22" t="s">
        <v>23</v>
      </c>
      <c r="R365" s="48"/>
      <c r="S365" s="49"/>
    </row>
    <row r="366" spans="1:19" ht="22.5">
      <c r="A366" s="25" t="s">
        <v>24</v>
      </c>
      <c r="B366" s="26" t="s">
        <v>119</v>
      </c>
      <c r="C366" s="27"/>
      <c r="D366" s="28" t="s">
        <v>120</v>
      </c>
      <c r="E366" s="28"/>
      <c r="F366" s="129" t="s">
        <v>1401</v>
      </c>
      <c r="G366" s="29" t="s">
        <v>1402</v>
      </c>
      <c r="H366" s="31" t="s">
        <v>1403</v>
      </c>
      <c r="I366" s="30" t="s">
        <v>1404</v>
      </c>
      <c r="J366" s="30" t="s">
        <v>32</v>
      </c>
      <c r="K366" s="18" t="s">
        <v>19</v>
      </c>
      <c r="L366" s="19" t="s">
        <v>41</v>
      </c>
      <c r="M366" s="19">
        <v>53.98</v>
      </c>
      <c r="N366" s="19">
        <v>2.1</v>
      </c>
      <c r="O366" s="21">
        <v>55.11</v>
      </c>
      <c r="P366" s="31" t="s">
        <v>85</v>
      </c>
      <c r="Q366" s="22" t="s">
        <v>42</v>
      </c>
      <c r="R366" s="32"/>
      <c r="S366" s="33"/>
    </row>
    <row r="367" spans="1:19" ht="22.5">
      <c r="A367" s="25" t="s">
        <v>24</v>
      </c>
      <c r="B367" s="26" t="s">
        <v>119</v>
      </c>
      <c r="C367" s="46" t="s">
        <v>26</v>
      </c>
      <c r="D367" s="28" t="s">
        <v>120</v>
      </c>
      <c r="E367" s="28"/>
      <c r="F367" s="129" t="s">
        <v>1428</v>
      </c>
      <c r="G367" s="29" t="s">
        <v>1429</v>
      </c>
      <c r="H367" s="31" t="s">
        <v>1430</v>
      </c>
      <c r="I367" s="30" t="s">
        <v>1431</v>
      </c>
      <c r="J367" s="30" t="s">
        <v>463</v>
      </c>
      <c r="K367" s="18" t="s">
        <v>19</v>
      </c>
      <c r="L367" s="19" t="s">
        <v>41</v>
      </c>
      <c r="M367" s="19">
        <v>895.23</v>
      </c>
      <c r="N367" s="19">
        <v>2.1</v>
      </c>
      <c r="O367" s="21">
        <v>914.03</v>
      </c>
      <c r="P367" s="31" t="s">
        <v>553</v>
      </c>
      <c r="Q367" s="22" t="s">
        <v>42</v>
      </c>
      <c r="R367" s="32">
        <v>2</v>
      </c>
      <c r="S367" s="33" t="s">
        <v>1307</v>
      </c>
    </row>
    <row r="368" spans="1:19" ht="22.5">
      <c r="A368" s="25" t="s">
        <v>24</v>
      </c>
      <c r="B368" s="26" t="s">
        <v>119</v>
      </c>
      <c r="C368" s="27"/>
      <c r="D368" s="28" t="s">
        <v>120</v>
      </c>
      <c r="E368" s="28"/>
      <c r="F368" s="129" t="s">
        <v>1432</v>
      </c>
      <c r="G368" s="29" t="s">
        <v>1433</v>
      </c>
      <c r="H368" s="31" t="s">
        <v>1434</v>
      </c>
      <c r="I368" s="30" t="s">
        <v>1206</v>
      </c>
      <c r="J368" s="30" t="s">
        <v>32</v>
      </c>
      <c r="K368" s="18" t="s">
        <v>19</v>
      </c>
      <c r="L368" s="19" t="s">
        <v>1435</v>
      </c>
      <c r="M368" s="19">
        <v>25.01</v>
      </c>
      <c r="N368" s="19">
        <v>5.5</v>
      </c>
      <c r="O368" s="21">
        <v>26.39</v>
      </c>
      <c r="P368" s="31" t="s">
        <v>553</v>
      </c>
      <c r="Q368" s="22" t="s">
        <v>42</v>
      </c>
      <c r="R368" s="32">
        <v>2</v>
      </c>
      <c r="S368" s="33" t="s">
        <v>1436</v>
      </c>
    </row>
    <row r="369" spans="1:19" ht="22.5">
      <c r="A369" s="25" t="s">
        <v>24</v>
      </c>
      <c r="B369" s="26" t="s">
        <v>119</v>
      </c>
      <c r="C369" s="27"/>
      <c r="D369" s="28" t="s">
        <v>120</v>
      </c>
      <c r="E369" s="28"/>
      <c r="F369" s="129" t="s">
        <v>1437</v>
      </c>
      <c r="G369" s="29" t="s">
        <v>1438</v>
      </c>
      <c r="H369" s="31" t="s">
        <v>1439</v>
      </c>
      <c r="I369" s="30" t="s">
        <v>1440</v>
      </c>
      <c r="J369" s="30" t="s">
        <v>32</v>
      </c>
      <c r="K369" s="18" t="s">
        <v>19</v>
      </c>
      <c r="L369" s="19" t="s">
        <v>41</v>
      </c>
      <c r="M369" s="19">
        <v>78.16</v>
      </c>
      <c r="N369" s="19">
        <v>5.5</v>
      </c>
      <c r="O369" s="21">
        <v>82.46</v>
      </c>
      <c r="P369" s="31" t="s">
        <v>553</v>
      </c>
      <c r="Q369" s="22" t="s">
        <v>42</v>
      </c>
      <c r="R369" s="32"/>
      <c r="S369" s="33"/>
    </row>
    <row r="370" spans="1:19" ht="22.5">
      <c r="A370" s="25" t="s">
        <v>24</v>
      </c>
      <c r="B370" s="26" t="s">
        <v>119</v>
      </c>
      <c r="C370" s="27" t="s">
        <v>26</v>
      </c>
      <c r="D370" s="28" t="s">
        <v>120</v>
      </c>
      <c r="E370" s="28"/>
      <c r="F370" s="129" t="s">
        <v>222</v>
      </c>
      <c r="G370" s="29" t="s">
        <v>223</v>
      </c>
      <c r="H370" s="31" t="s">
        <v>224</v>
      </c>
      <c r="I370" s="30" t="s">
        <v>225</v>
      </c>
      <c r="J370" s="30" t="s">
        <v>32</v>
      </c>
      <c r="K370" s="18" t="s">
        <v>19</v>
      </c>
      <c r="L370" s="19" t="s">
        <v>20</v>
      </c>
      <c r="M370" s="19">
        <v>28.73</v>
      </c>
      <c r="N370" s="19">
        <v>5.5</v>
      </c>
      <c r="O370" s="21">
        <v>30.31</v>
      </c>
      <c r="P370" s="31" t="s">
        <v>22</v>
      </c>
      <c r="Q370" s="22" t="s">
        <v>23</v>
      </c>
      <c r="R370" s="32"/>
      <c r="S370" s="33"/>
    </row>
    <row r="371" spans="1:19" ht="22.5">
      <c r="A371" s="25" t="s">
        <v>24</v>
      </c>
      <c r="B371" s="26" t="s">
        <v>119</v>
      </c>
      <c r="C371" s="27" t="s">
        <v>26</v>
      </c>
      <c r="D371" s="28" t="s">
        <v>120</v>
      </c>
      <c r="E371" s="28"/>
      <c r="F371" s="129" t="s">
        <v>1453</v>
      </c>
      <c r="G371" s="29" t="s">
        <v>1454</v>
      </c>
      <c r="H371" s="31" t="s">
        <v>1455</v>
      </c>
      <c r="I371" s="30" t="s">
        <v>696</v>
      </c>
      <c r="J371" s="30" t="s">
        <v>32</v>
      </c>
      <c r="K371" s="18" t="s">
        <v>19</v>
      </c>
      <c r="L371" s="19" t="s">
        <v>41</v>
      </c>
      <c r="M371" s="19">
        <v>306.52999999999997</v>
      </c>
      <c r="N371" s="19">
        <v>5.5</v>
      </c>
      <c r="O371" s="21">
        <v>323.39</v>
      </c>
      <c r="P371" s="31" t="s">
        <v>553</v>
      </c>
      <c r="Q371" s="22" t="s">
        <v>42</v>
      </c>
      <c r="R371" s="32"/>
      <c r="S371" s="33"/>
    </row>
    <row r="372" spans="1:19" ht="22.5">
      <c r="A372" s="25" t="s">
        <v>24</v>
      </c>
      <c r="B372" s="26" t="s">
        <v>119</v>
      </c>
      <c r="C372" s="27" t="s">
        <v>26</v>
      </c>
      <c r="D372" s="28" t="s">
        <v>120</v>
      </c>
      <c r="E372" s="28"/>
      <c r="F372" s="129" t="s">
        <v>1456</v>
      </c>
      <c r="G372" s="29" t="s">
        <v>1457</v>
      </c>
      <c r="H372" s="31" t="s">
        <v>1458</v>
      </c>
      <c r="I372" s="30" t="s">
        <v>1459</v>
      </c>
      <c r="J372" s="30" t="s">
        <v>90</v>
      </c>
      <c r="K372" s="18" t="s">
        <v>19</v>
      </c>
      <c r="L372" s="19" t="s">
        <v>1295</v>
      </c>
      <c r="M372" s="19">
        <v>110.23</v>
      </c>
      <c r="N372" s="19">
        <v>5.5</v>
      </c>
      <c r="O372" s="21">
        <v>116.29</v>
      </c>
      <c r="P372" s="31" t="s">
        <v>553</v>
      </c>
      <c r="Q372" s="22" t="s">
        <v>42</v>
      </c>
      <c r="R372" s="32"/>
      <c r="S372" s="33"/>
    </row>
    <row r="373" spans="1:19" ht="24">
      <c r="A373" s="25" t="s">
        <v>24</v>
      </c>
      <c r="B373" s="26" t="s">
        <v>119</v>
      </c>
      <c r="C373" s="27"/>
      <c r="D373" s="28" t="s">
        <v>120</v>
      </c>
      <c r="E373" s="28"/>
      <c r="F373" s="129" t="s">
        <v>1460</v>
      </c>
      <c r="G373" s="29" t="s">
        <v>1461</v>
      </c>
      <c r="H373" s="31" t="s">
        <v>1462</v>
      </c>
      <c r="I373" s="30" t="s">
        <v>1463</v>
      </c>
      <c r="J373" s="30" t="s">
        <v>32</v>
      </c>
      <c r="K373" s="18" t="s">
        <v>19</v>
      </c>
      <c r="L373" s="19" t="s">
        <v>41</v>
      </c>
      <c r="M373" s="19">
        <v>150.62</v>
      </c>
      <c r="N373" s="19">
        <v>2.1</v>
      </c>
      <c r="O373" s="21">
        <v>153.78</v>
      </c>
      <c r="P373" s="31" t="s">
        <v>97</v>
      </c>
      <c r="Q373" s="22" t="s">
        <v>42</v>
      </c>
      <c r="R373" s="32"/>
      <c r="S373" s="33"/>
    </row>
    <row r="374" spans="1:19" ht="22.5">
      <c r="A374" s="25" t="s">
        <v>24</v>
      </c>
      <c r="B374" s="26" t="s">
        <v>119</v>
      </c>
      <c r="C374" s="46" t="s">
        <v>26</v>
      </c>
      <c r="D374" s="28" t="s">
        <v>120</v>
      </c>
      <c r="E374" s="28"/>
      <c r="F374" s="129" t="s">
        <v>459</v>
      </c>
      <c r="G374" s="29" t="s">
        <v>460</v>
      </c>
      <c r="H374" s="31" t="s">
        <v>461</v>
      </c>
      <c r="I374" s="30" t="s">
        <v>462</v>
      </c>
      <c r="J374" s="30" t="s">
        <v>463</v>
      </c>
      <c r="K374" s="18" t="s">
        <v>19</v>
      </c>
      <c r="L374" s="19" t="s">
        <v>41</v>
      </c>
      <c r="M374" s="19">
        <v>320.36</v>
      </c>
      <c r="N374" s="19">
        <v>2.1</v>
      </c>
      <c r="O374" s="21">
        <v>327.08999999999997</v>
      </c>
      <c r="P374" s="31" t="s">
        <v>45</v>
      </c>
      <c r="Q374" s="22" t="s">
        <v>42</v>
      </c>
      <c r="R374" s="32">
        <v>3</v>
      </c>
      <c r="S374" s="33" t="s">
        <v>464</v>
      </c>
    </row>
    <row r="375" spans="1:19" ht="22.5">
      <c r="A375" s="25" t="s">
        <v>24</v>
      </c>
      <c r="B375" s="26" t="s">
        <v>119</v>
      </c>
      <c r="C375" s="27"/>
      <c r="D375" s="28" t="s">
        <v>120</v>
      </c>
      <c r="E375" s="28"/>
      <c r="F375" s="129" t="s">
        <v>1502</v>
      </c>
      <c r="G375" s="29" t="s">
        <v>1503</v>
      </c>
      <c r="H375" s="31" t="s">
        <v>1504</v>
      </c>
      <c r="I375" s="30" t="s">
        <v>1238</v>
      </c>
      <c r="J375" s="30" t="s">
        <v>18</v>
      </c>
      <c r="K375" s="18" t="s">
        <v>19</v>
      </c>
      <c r="L375" s="19" t="s">
        <v>41</v>
      </c>
      <c r="M375" s="19">
        <v>127.89</v>
      </c>
      <c r="N375" s="19">
        <v>5.5</v>
      </c>
      <c r="O375" s="21">
        <v>134.91999999999999</v>
      </c>
      <c r="P375" s="31" t="s">
        <v>891</v>
      </c>
      <c r="Q375" s="22" t="s">
        <v>42</v>
      </c>
      <c r="R375" s="55"/>
      <c r="S375" s="56"/>
    </row>
    <row r="376" spans="1:19" ht="22.5">
      <c r="A376" s="25" t="s">
        <v>24</v>
      </c>
      <c r="B376" s="26" t="s">
        <v>119</v>
      </c>
      <c r="C376" s="27"/>
      <c r="D376" s="28" t="s">
        <v>120</v>
      </c>
      <c r="E376" s="28"/>
      <c r="F376" s="129" t="s">
        <v>1549</v>
      </c>
      <c r="G376" s="29" t="s">
        <v>1550</v>
      </c>
      <c r="H376" s="31" t="s">
        <v>1551</v>
      </c>
      <c r="I376" s="30" t="s">
        <v>1552</v>
      </c>
      <c r="J376" s="30" t="s">
        <v>32</v>
      </c>
      <c r="K376" s="18" t="s">
        <v>19</v>
      </c>
      <c r="L376" s="19" t="s">
        <v>552</v>
      </c>
      <c r="M376" s="19">
        <v>44.57</v>
      </c>
      <c r="N376" s="19">
        <v>5.5</v>
      </c>
      <c r="O376" s="21">
        <v>47.02</v>
      </c>
      <c r="P376" s="31" t="s">
        <v>22</v>
      </c>
      <c r="Q376" s="22" t="s">
        <v>23</v>
      </c>
      <c r="R376" s="32"/>
      <c r="S376" s="33"/>
    </row>
    <row r="377" spans="1:19" ht="22.5">
      <c r="A377" s="25" t="s">
        <v>24</v>
      </c>
      <c r="B377" s="26" t="s">
        <v>119</v>
      </c>
      <c r="C377" s="27"/>
      <c r="D377" s="28" t="s">
        <v>120</v>
      </c>
      <c r="E377" s="28"/>
      <c r="F377" s="129" t="s">
        <v>1553</v>
      </c>
      <c r="G377" s="29" t="s">
        <v>1554</v>
      </c>
      <c r="H377" s="31" t="s">
        <v>1555</v>
      </c>
      <c r="I377" s="30" t="s">
        <v>1556</v>
      </c>
      <c r="J377" s="30" t="s">
        <v>32</v>
      </c>
      <c r="K377" s="18" t="s">
        <v>19</v>
      </c>
      <c r="L377" s="19" t="s">
        <v>41</v>
      </c>
      <c r="M377" s="19">
        <v>111.65</v>
      </c>
      <c r="N377" s="19">
        <v>5.5</v>
      </c>
      <c r="O377" s="21">
        <v>117.79</v>
      </c>
      <c r="P377" s="31" t="s">
        <v>553</v>
      </c>
      <c r="Q377" s="22" t="s">
        <v>42</v>
      </c>
      <c r="R377" s="32"/>
      <c r="S377" s="33"/>
    </row>
    <row r="378" spans="1:19" ht="22.5">
      <c r="A378" s="25" t="s">
        <v>24</v>
      </c>
      <c r="B378" s="26" t="s">
        <v>119</v>
      </c>
      <c r="C378" s="27"/>
      <c r="D378" s="28" t="s">
        <v>120</v>
      </c>
      <c r="E378" s="28"/>
      <c r="F378" s="129" t="s">
        <v>1641</v>
      </c>
      <c r="G378" s="29" t="s">
        <v>1642</v>
      </c>
      <c r="H378" s="31" t="s">
        <v>1643</v>
      </c>
      <c r="I378" s="30" t="s">
        <v>84</v>
      </c>
      <c r="J378" s="30" t="s">
        <v>18</v>
      </c>
      <c r="K378" s="18" t="s">
        <v>19</v>
      </c>
      <c r="L378" s="19" t="s">
        <v>41</v>
      </c>
      <c r="M378" s="19">
        <v>627.55999999999995</v>
      </c>
      <c r="N378" s="19">
        <v>2.1</v>
      </c>
      <c r="O378" s="21">
        <v>640.74</v>
      </c>
      <c r="P378" s="31" t="s">
        <v>85</v>
      </c>
      <c r="Q378" s="22" t="s">
        <v>42</v>
      </c>
      <c r="R378" s="32"/>
      <c r="S378" s="33"/>
    </row>
    <row r="379" spans="1:19" ht="22.5">
      <c r="A379" s="25" t="s">
        <v>24</v>
      </c>
      <c r="B379" s="26" t="s">
        <v>119</v>
      </c>
      <c r="C379" s="46" t="s">
        <v>26</v>
      </c>
      <c r="D379" s="28" t="s">
        <v>120</v>
      </c>
      <c r="E379" s="28"/>
      <c r="F379" s="129" t="s">
        <v>1711</v>
      </c>
      <c r="G379" s="62" t="s">
        <v>1712</v>
      </c>
      <c r="H379" s="62" t="s">
        <v>1713</v>
      </c>
      <c r="I379" s="30" t="s">
        <v>1714</v>
      </c>
      <c r="J379" s="30" t="s">
        <v>32</v>
      </c>
      <c r="K379" s="18" t="s">
        <v>19</v>
      </c>
      <c r="L379" s="67" t="s">
        <v>41</v>
      </c>
      <c r="M379" s="67">
        <v>174.17</v>
      </c>
      <c r="N379" s="67">
        <v>2.1</v>
      </c>
      <c r="O379" s="68">
        <v>177.83</v>
      </c>
      <c r="P379" s="31" t="s">
        <v>97</v>
      </c>
      <c r="Q379" s="22" t="s">
        <v>42</v>
      </c>
      <c r="R379" s="32">
        <v>3</v>
      </c>
      <c r="S379" s="33" t="s">
        <v>1715</v>
      </c>
    </row>
    <row r="380" spans="1:19" ht="22.5">
      <c r="A380" s="25" t="s">
        <v>24</v>
      </c>
      <c r="B380" s="26" t="s">
        <v>119</v>
      </c>
      <c r="C380" s="27"/>
      <c r="D380" s="28" t="s">
        <v>120</v>
      </c>
      <c r="E380" s="28"/>
      <c r="F380" s="129" t="s">
        <v>1729</v>
      </c>
      <c r="G380" s="29" t="s">
        <v>1730</v>
      </c>
      <c r="H380" s="31" t="s">
        <v>1731</v>
      </c>
      <c r="I380" s="30" t="s">
        <v>1732</v>
      </c>
      <c r="J380" s="30" t="s">
        <v>18</v>
      </c>
      <c r="K380" s="18" t="s">
        <v>19</v>
      </c>
      <c r="L380" s="19" t="s">
        <v>2612</v>
      </c>
      <c r="M380" s="19">
        <v>198.94</v>
      </c>
      <c r="N380" s="19">
        <v>5.5</v>
      </c>
      <c r="O380" s="21">
        <v>209.88</v>
      </c>
      <c r="P380" s="31" t="s">
        <v>1444</v>
      </c>
      <c r="Q380" s="22" t="s">
        <v>42</v>
      </c>
      <c r="R380" s="32"/>
      <c r="S380" s="33"/>
    </row>
    <row r="381" spans="1:19" ht="22.5">
      <c r="A381" s="25" t="s">
        <v>24</v>
      </c>
      <c r="B381" s="26" t="s">
        <v>119</v>
      </c>
      <c r="C381" s="27"/>
      <c r="D381" s="28" t="s">
        <v>120</v>
      </c>
      <c r="E381" s="28"/>
      <c r="F381" s="129" t="s">
        <v>843</v>
      </c>
      <c r="G381" s="29" t="s">
        <v>844</v>
      </c>
      <c r="H381" s="31" t="s">
        <v>845</v>
      </c>
      <c r="I381" s="30" t="s">
        <v>101</v>
      </c>
      <c r="J381" s="30" t="s">
        <v>32</v>
      </c>
      <c r="K381" s="18" t="s">
        <v>19</v>
      </c>
      <c r="L381" s="19" t="s">
        <v>41</v>
      </c>
      <c r="M381" s="19">
        <v>297.02999999999997</v>
      </c>
      <c r="N381" s="19">
        <v>2.1</v>
      </c>
      <c r="O381" s="21">
        <v>303.27</v>
      </c>
      <c r="P381" s="31" t="s">
        <v>45</v>
      </c>
      <c r="Q381" s="22" t="s">
        <v>42</v>
      </c>
      <c r="R381" s="32"/>
      <c r="S381" s="33"/>
    </row>
    <row r="382" spans="1:19" ht="22.5">
      <c r="A382" s="25" t="s">
        <v>24</v>
      </c>
      <c r="B382" s="26" t="s">
        <v>119</v>
      </c>
      <c r="C382" s="27" t="s">
        <v>26</v>
      </c>
      <c r="D382" s="28" t="s">
        <v>120</v>
      </c>
      <c r="E382" s="28"/>
      <c r="F382" s="129" t="s">
        <v>1733</v>
      </c>
      <c r="G382" s="29" t="s">
        <v>1734</v>
      </c>
      <c r="H382" s="31" t="s">
        <v>1735</v>
      </c>
      <c r="I382" s="30" t="s">
        <v>1736</v>
      </c>
      <c r="J382" s="30" t="s">
        <v>32</v>
      </c>
      <c r="K382" s="18" t="s">
        <v>19</v>
      </c>
      <c r="L382" s="19" t="s">
        <v>20</v>
      </c>
      <c r="M382" s="19">
        <v>77.55</v>
      </c>
      <c r="N382" s="19">
        <v>2.1</v>
      </c>
      <c r="O382" s="21">
        <v>79.180000000000007</v>
      </c>
      <c r="P382" s="31" t="s">
        <v>22</v>
      </c>
      <c r="Q382" s="22" t="s">
        <v>23</v>
      </c>
      <c r="R382" s="32">
        <v>2</v>
      </c>
      <c r="S382" s="33" t="s">
        <v>1737</v>
      </c>
    </row>
    <row r="383" spans="1:19" ht="22.5">
      <c r="A383" s="25" t="s">
        <v>24</v>
      </c>
      <c r="B383" s="26" t="s">
        <v>119</v>
      </c>
      <c r="C383" s="27"/>
      <c r="D383" s="28" t="s">
        <v>120</v>
      </c>
      <c r="E383" s="28"/>
      <c r="F383" s="129" t="s">
        <v>1738</v>
      </c>
      <c r="G383" s="29" t="s">
        <v>1739</v>
      </c>
      <c r="H383" s="31" t="s">
        <v>1740</v>
      </c>
      <c r="I383" s="30" t="s">
        <v>1741</v>
      </c>
      <c r="J383" s="30" t="s">
        <v>32</v>
      </c>
      <c r="K383" s="18" t="s">
        <v>19</v>
      </c>
      <c r="L383" s="19" t="s">
        <v>20</v>
      </c>
      <c r="M383" s="19">
        <v>52.67</v>
      </c>
      <c r="N383" s="19">
        <v>2.1</v>
      </c>
      <c r="O383" s="21">
        <v>53.78</v>
      </c>
      <c r="P383" s="31" t="s">
        <v>22</v>
      </c>
      <c r="Q383" s="22" t="s">
        <v>23</v>
      </c>
      <c r="R383" s="32"/>
      <c r="S383" s="33"/>
    </row>
    <row r="384" spans="1:19" ht="78">
      <c r="A384" s="25" t="s">
        <v>24</v>
      </c>
      <c r="B384" s="26" t="s">
        <v>119</v>
      </c>
      <c r="C384" s="46" t="s">
        <v>26</v>
      </c>
      <c r="D384" s="28" t="s">
        <v>120</v>
      </c>
      <c r="E384" s="28"/>
      <c r="F384" s="129" t="s">
        <v>496</v>
      </c>
      <c r="G384" s="29" t="s">
        <v>497</v>
      </c>
      <c r="H384" s="31" t="s">
        <v>498</v>
      </c>
      <c r="I384" s="30" t="s">
        <v>496</v>
      </c>
      <c r="J384" s="30" t="s">
        <v>18</v>
      </c>
      <c r="K384" s="18" t="s">
        <v>19</v>
      </c>
      <c r="L384" s="139" t="s">
        <v>2603</v>
      </c>
      <c r="M384" s="75">
        <v>396.65</v>
      </c>
      <c r="N384" s="75">
        <v>2.1</v>
      </c>
      <c r="O384" s="138">
        <v>404.98</v>
      </c>
      <c r="P384" s="31" t="s">
        <v>22</v>
      </c>
      <c r="Q384" s="22" t="s">
        <v>23</v>
      </c>
      <c r="R384" s="32">
        <v>12</v>
      </c>
      <c r="S384" s="33" t="s">
        <v>499</v>
      </c>
    </row>
    <row r="385" spans="1:19" ht="22.5">
      <c r="A385" s="25" t="s">
        <v>24</v>
      </c>
      <c r="B385" s="26" t="s">
        <v>119</v>
      </c>
      <c r="C385" s="27"/>
      <c r="D385" s="28" t="s">
        <v>120</v>
      </c>
      <c r="E385" s="28"/>
      <c r="F385" s="129" t="s">
        <v>1758</v>
      </c>
      <c r="G385" s="29" t="s">
        <v>1759</v>
      </c>
      <c r="H385" s="31" t="s">
        <v>1760</v>
      </c>
      <c r="I385" s="30" t="s">
        <v>696</v>
      </c>
      <c r="J385" s="30" t="s">
        <v>32</v>
      </c>
      <c r="K385" s="18" t="s">
        <v>19</v>
      </c>
      <c r="L385" s="19" t="s">
        <v>41</v>
      </c>
      <c r="M385" s="19">
        <v>129.91999999999999</v>
      </c>
      <c r="N385" s="19">
        <v>5.5</v>
      </c>
      <c r="O385" s="21">
        <v>137.07</v>
      </c>
      <c r="P385" s="31" t="s">
        <v>553</v>
      </c>
      <c r="Q385" s="22" t="s">
        <v>42</v>
      </c>
      <c r="R385" s="32"/>
      <c r="S385" s="33"/>
    </row>
    <row r="386" spans="1:19" ht="22.5">
      <c r="A386" s="25" t="s">
        <v>24</v>
      </c>
      <c r="B386" s="26" t="s">
        <v>119</v>
      </c>
      <c r="C386" s="27"/>
      <c r="D386" s="28" t="s">
        <v>120</v>
      </c>
      <c r="E386" s="28"/>
      <c r="F386" s="129" t="s">
        <v>1770</v>
      </c>
      <c r="G386" s="29" t="s">
        <v>1771</v>
      </c>
      <c r="H386" s="31" t="s">
        <v>1772</v>
      </c>
      <c r="I386" s="30" t="s">
        <v>1773</v>
      </c>
      <c r="J386" s="30" t="s">
        <v>18</v>
      </c>
      <c r="K386" s="18" t="s">
        <v>19</v>
      </c>
      <c r="L386" s="110" t="s">
        <v>1295</v>
      </c>
      <c r="M386" s="40">
        <v>300.44</v>
      </c>
      <c r="N386" s="41">
        <v>5.5</v>
      </c>
      <c r="O386" s="42">
        <v>316.95999999999998</v>
      </c>
      <c r="P386" s="31" t="s">
        <v>97</v>
      </c>
      <c r="Q386" s="22" t="s">
        <v>42</v>
      </c>
      <c r="R386" s="32"/>
      <c r="S386" s="33"/>
    </row>
    <row r="387" spans="1:19" ht="22.5">
      <c r="A387" s="25" t="s">
        <v>24</v>
      </c>
      <c r="B387" s="26" t="s">
        <v>119</v>
      </c>
      <c r="C387" s="27" t="s">
        <v>26</v>
      </c>
      <c r="D387" s="28" t="s">
        <v>120</v>
      </c>
      <c r="E387" s="28"/>
      <c r="F387" s="129" t="s">
        <v>1800</v>
      </c>
      <c r="G387" s="29" t="s">
        <v>1801</v>
      </c>
      <c r="H387" s="31" t="s">
        <v>1802</v>
      </c>
      <c r="I387" s="30" t="s">
        <v>1803</v>
      </c>
      <c r="J387" s="30" t="s">
        <v>32</v>
      </c>
      <c r="K387" s="18" t="s">
        <v>19</v>
      </c>
      <c r="L387" s="19" t="s">
        <v>1435</v>
      </c>
      <c r="M387" s="19">
        <v>126.88</v>
      </c>
      <c r="N387" s="19">
        <v>2.1</v>
      </c>
      <c r="O387" s="21">
        <v>129.54</v>
      </c>
      <c r="P387" s="31" t="s">
        <v>97</v>
      </c>
      <c r="Q387" s="22" t="s">
        <v>42</v>
      </c>
      <c r="R387" s="32"/>
      <c r="S387" s="33"/>
    </row>
    <row r="388" spans="1:19" ht="22.5">
      <c r="A388" s="25" t="s">
        <v>24</v>
      </c>
      <c r="B388" s="26" t="s">
        <v>119</v>
      </c>
      <c r="C388" s="27"/>
      <c r="D388" s="28" t="s">
        <v>120</v>
      </c>
      <c r="E388" s="28"/>
      <c r="F388" s="129" t="s">
        <v>1804</v>
      </c>
      <c r="G388" s="29" t="s">
        <v>1805</v>
      </c>
      <c r="H388" s="31" t="s">
        <v>1806</v>
      </c>
      <c r="I388" s="30" t="s">
        <v>1807</v>
      </c>
      <c r="J388" s="30" t="s">
        <v>18</v>
      </c>
      <c r="K388" s="18" t="s">
        <v>19</v>
      </c>
      <c r="L388" s="19" t="s">
        <v>41</v>
      </c>
      <c r="M388" s="19">
        <v>673.87</v>
      </c>
      <c r="N388" s="19">
        <v>2.1</v>
      </c>
      <c r="O388" s="21">
        <v>688.02</v>
      </c>
      <c r="P388" s="31" t="s">
        <v>85</v>
      </c>
      <c r="Q388" s="22" t="s">
        <v>42</v>
      </c>
      <c r="R388" s="32"/>
      <c r="S388" s="33"/>
    </row>
    <row r="389" spans="1:19" ht="22.5">
      <c r="A389" s="25" t="s">
        <v>24</v>
      </c>
      <c r="B389" s="26" t="s">
        <v>119</v>
      </c>
      <c r="C389" s="27"/>
      <c r="D389" s="28" t="s">
        <v>120</v>
      </c>
      <c r="E389" s="28"/>
      <c r="F389" s="129" t="s">
        <v>1808</v>
      </c>
      <c r="G389" s="29" t="s">
        <v>1809</v>
      </c>
      <c r="H389" s="31" t="s">
        <v>1810</v>
      </c>
      <c r="I389" s="30" t="s">
        <v>1811</v>
      </c>
      <c r="J389" s="30" t="s">
        <v>32</v>
      </c>
      <c r="K389" s="18" t="s">
        <v>19</v>
      </c>
      <c r="L389" s="19" t="s">
        <v>41</v>
      </c>
      <c r="M389" s="19">
        <v>42.43</v>
      </c>
      <c r="N389" s="19">
        <v>5.5</v>
      </c>
      <c r="O389" s="21">
        <v>44.76</v>
      </c>
      <c r="P389" s="31" t="s">
        <v>891</v>
      </c>
      <c r="Q389" s="22" t="s">
        <v>42</v>
      </c>
      <c r="R389" s="32"/>
      <c r="S389" s="33"/>
    </row>
    <row r="390" spans="1:19" ht="30">
      <c r="A390" s="25" t="s">
        <v>24</v>
      </c>
      <c r="B390" s="26" t="s">
        <v>119</v>
      </c>
      <c r="C390" s="27" t="s">
        <v>26</v>
      </c>
      <c r="D390" s="28" t="s">
        <v>120</v>
      </c>
      <c r="E390" s="28"/>
      <c r="F390" s="129" t="s">
        <v>1812</v>
      </c>
      <c r="G390" s="29" t="s">
        <v>1813</v>
      </c>
      <c r="H390" s="31" t="s">
        <v>1814</v>
      </c>
      <c r="I390" s="30" t="s">
        <v>1815</v>
      </c>
      <c r="J390" s="30" t="s">
        <v>18</v>
      </c>
      <c r="K390" s="18" t="s">
        <v>19</v>
      </c>
      <c r="L390" s="19" t="s">
        <v>1816</v>
      </c>
      <c r="M390" s="91">
        <f>215.18+5.86+52.71</f>
        <v>273.75</v>
      </c>
      <c r="N390" s="91">
        <v>5.5</v>
      </c>
      <c r="O390" s="21">
        <v>288.81</v>
      </c>
      <c r="P390" s="31" t="s">
        <v>553</v>
      </c>
      <c r="Q390" s="22" t="s">
        <v>42</v>
      </c>
      <c r="R390" s="32"/>
      <c r="S390" s="33"/>
    </row>
    <row r="391" spans="1:19" ht="22.5">
      <c r="A391" s="25" t="s">
        <v>24</v>
      </c>
      <c r="B391" s="26" t="s">
        <v>119</v>
      </c>
      <c r="C391" s="27" t="s">
        <v>26</v>
      </c>
      <c r="D391" s="28" t="s">
        <v>120</v>
      </c>
      <c r="E391" s="28"/>
      <c r="F391" s="129" t="s">
        <v>1828</v>
      </c>
      <c r="G391" s="29" t="s">
        <v>1829</v>
      </c>
      <c r="H391" s="31" t="s">
        <v>1830</v>
      </c>
      <c r="I391" s="30" t="s">
        <v>1828</v>
      </c>
      <c r="J391" s="30" t="s">
        <v>18</v>
      </c>
      <c r="K391" s="18" t="s">
        <v>19</v>
      </c>
      <c r="L391" s="19" t="s">
        <v>41</v>
      </c>
      <c r="M391" s="19">
        <v>138.69</v>
      </c>
      <c r="N391" s="19">
        <v>2.1</v>
      </c>
      <c r="O391" s="21">
        <v>141.6</v>
      </c>
      <c r="P391" s="31" t="s">
        <v>45</v>
      </c>
      <c r="Q391" s="22" t="s">
        <v>42</v>
      </c>
      <c r="R391" s="32"/>
      <c r="S391" s="33"/>
    </row>
    <row r="392" spans="1:19" ht="30">
      <c r="A392" s="25" t="s">
        <v>24</v>
      </c>
      <c r="B392" s="26" t="s">
        <v>119</v>
      </c>
      <c r="C392" s="27"/>
      <c r="D392" s="28" t="s">
        <v>120</v>
      </c>
      <c r="E392" s="28"/>
      <c r="F392" s="129" t="s">
        <v>1831</v>
      </c>
      <c r="G392" s="29" t="s">
        <v>1832</v>
      </c>
      <c r="H392" s="31" t="s">
        <v>1833</v>
      </c>
      <c r="I392" s="30" t="s">
        <v>1834</v>
      </c>
      <c r="J392" s="30" t="s">
        <v>32</v>
      </c>
      <c r="K392" s="18" t="s">
        <v>19</v>
      </c>
      <c r="L392" s="19" t="s">
        <v>1835</v>
      </c>
      <c r="M392" s="19">
        <v>92.14</v>
      </c>
      <c r="N392" s="19">
        <v>2.1</v>
      </c>
      <c r="O392" s="21">
        <v>94.07</v>
      </c>
      <c r="P392" s="31" t="s">
        <v>553</v>
      </c>
      <c r="Q392" s="22" t="s">
        <v>42</v>
      </c>
      <c r="R392" s="32"/>
      <c r="S392" s="33"/>
    </row>
    <row r="393" spans="1:19" ht="22.5">
      <c r="A393" s="25" t="s">
        <v>24</v>
      </c>
      <c r="B393" s="26" t="s">
        <v>119</v>
      </c>
      <c r="C393" s="27"/>
      <c r="D393" s="28" t="s">
        <v>120</v>
      </c>
      <c r="E393" s="28"/>
      <c r="F393" s="129" t="s">
        <v>1873</v>
      </c>
      <c r="G393" s="29" t="s">
        <v>1874</v>
      </c>
      <c r="H393" s="31" t="s">
        <v>1875</v>
      </c>
      <c r="I393" s="30" t="s">
        <v>1876</v>
      </c>
      <c r="J393" s="30" t="s">
        <v>32</v>
      </c>
      <c r="K393" s="18" t="s">
        <v>19</v>
      </c>
      <c r="L393" s="19" t="s">
        <v>41</v>
      </c>
      <c r="M393" s="19">
        <v>155.30000000000001</v>
      </c>
      <c r="N393" s="19">
        <v>5.5</v>
      </c>
      <c r="O393" s="21">
        <v>163.84</v>
      </c>
      <c r="P393" s="31" t="s">
        <v>343</v>
      </c>
      <c r="Q393" s="22" t="s">
        <v>42</v>
      </c>
      <c r="R393" s="113"/>
      <c r="S393" s="43"/>
    </row>
    <row r="394" spans="1:19" ht="22.5">
      <c r="A394" s="25" t="s">
        <v>24</v>
      </c>
      <c r="B394" s="26" t="s">
        <v>119</v>
      </c>
      <c r="C394" s="27"/>
      <c r="D394" s="28" t="s">
        <v>120</v>
      </c>
      <c r="E394" s="28"/>
      <c r="F394" s="129" t="s">
        <v>1881</v>
      </c>
      <c r="G394" s="29" t="s">
        <v>1882</v>
      </c>
      <c r="H394" s="31" t="s">
        <v>1883</v>
      </c>
      <c r="I394" s="30" t="s">
        <v>1884</v>
      </c>
      <c r="J394" s="30" t="s">
        <v>32</v>
      </c>
      <c r="K394" s="18" t="s">
        <v>19</v>
      </c>
      <c r="L394" s="19" t="s">
        <v>41</v>
      </c>
      <c r="M394" s="19">
        <v>16.75</v>
      </c>
      <c r="N394" s="19">
        <v>2.1</v>
      </c>
      <c r="O394" s="21">
        <v>17.100000000000001</v>
      </c>
      <c r="P394" s="31" t="s">
        <v>110</v>
      </c>
      <c r="Q394" s="22" t="s">
        <v>42</v>
      </c>
      <c r="R394" s="55"/>
      <c r="S394" s="33"/>
    </row>
    <row r="395" spans="1:19" ht="22.5">
      <c r="A395" s="25" t="s">
        <v>24</v>
      </c>
      <c r="B395" s="26" t="s">
        <v>119</v>
      </c>
      <c r="C395" s="27"/>
      <c r="D395" s="28" t="s">
        <v>120</v>
      </c>
      <c r="E395" s="28"/>
      <c r="F395" s="129" t="s">
        <v>1895</v>
      </c>
      <c r="G395" s="29" t="s">
        <v>1896</v>
      </c>
      <c r="H395" s="31" t="s">
        <v>1897</v>
      </c>
      <c r="I395" s="30" t="s">
        <v>577</v>
      </c>
      <c r="J395" s="30" t="s">
        <v>32</v>
      </c>
      <c r="K395" s="18" t="s">
        <v>19</v>
      </c>
      <c r="L395" s="19" t="s">
        <v>41</v>
      </c>
      <c r="M395" s="19">
        <v>188.04</v>
      </c>
      <c r="N395" s="19">
        <v>2.1</v>
      </c>
      <c r="O395" s="21">
        <v>191.99</v>
      </c>
      <c r="P395" s="31" t="s">
        <v>85</v>
      </c>
      <c r="Q395" s="22" t="s">
        <v>42</v>
      </c>
      <c r="R395" s="32"/>
      <c r="S395" s="33"/>
    </row>
    <row r="396" spans="1:19" ht="22.5">
      <c r="A396" s="25" t="s">
        <v>24</v>
      </c>
      <c r="B396" s="26" t="s">
        <v>119</v>
      </c>
      <c r="C396" s="27"/>
      <c r="D396" s="28" t="s">
        <v>120</v>
      </c>
      <c r="E396" s="28"/>
      <c r="F396" s="129" t="s">
        <v>1945</v>
      </c>
      <c r="G396" s="29" t="s">
        <v>1946</v>
      </c>
      <c r="H396" s="31" t="s">
        <v>1947</v>
      </c>
      <c r="I396" s="30" t="s">
        <v>1948</v>
      </c>
      <c r="J396" s="30" t="s">
        <v>32</v>
      </c>
      <c r="K396" s="18" t="s">
        <v>19</v>
      </c>
      <c r="L396" s="19" t="s">
        <v>41</v>
      </c>
      <c r="M396" s="19">
        <v>146.66</v>
      </c>
      <c r="N396" s="19">
        <v>2.1</v>
      </c>
      <c r="O396" s="21">
        <v>149.74</v>
      </c>
      <c r="P396" s="31" t="s">
        <v>85</v>
      </c>
      <c r="Q396" s="22" t="s">
        <v>42</v>
      </c>
      <c r="R396" s="32"/>
      <c r="S396" s="33"/>
    </row>
    <row r="397" spans="1:19" ht="22.5">
      <c r="A397" s="25" t="s">
        <v>24</v>
      </c>
      <c r="B397" s="26" t="s">
        <v>119</v>
      </c>
      <c r="C397" s="27" t="s">
        <v>26</v>
      </c>
      <c r="D397" s="28" t="s">
        <v>120</v>
      </c>
      <c r="E397" s="28"/>
      <c r="F397" s="129" t="s">
        <v>1949</v>
      </c>
      <c r="G397" s="29" t="s">
        <v>1950</v>
      </c>
      <c r="H397" s="31" t="s">
        <v>1951</v>
      </c>
      <c r="I397" s="30" t="s">
        <v>1952</v>
      </c>
      <c r="J397" s="30" t="s">
        <v>32</v>
      </c>
      <c r="K397" s="18" t="s">
        <v>19</v>
      </c>
      <c r="L397" s="19" t="s">
        <v>20</v>
      </c>
      <c r="M397" s="19">
        <v>52.49</v>
      </c>
      <c r="N397" s="19">
        <v>2.1</v>
      </c>
      <c r="O397" s="21">
        <v>53.59</v>
      </c>
      <c r="P397" s="31" t="s">
        <v>85</v>
      </c>
      <c r="Q397" s="22" t="s">
        <v>42</v>
      </c>
      <c r="R397" s="32"/>
      <c r="S397" s="33"/>
    </row>
    <row r="398" spans="1:19" ht="22.5">
      <c r="A398" s="25" t="s">
        <v>24</v>
      </c>
      <c r="B398" s="26" t="s">
        <v>119</v>
      </c>
      <c r="C398" s="27"/>
      <c r="D398" s="28" t="s">
        <v>120</v>
      </c>
      <c r="E398" s="28"/>
      <c r="F398" s="129" t="s">
        <v>1956</v>
      </c>
      <c r="G398" s="29" t="s">
        <v>1957</v>
      </c>
      <c r="H398" s="31" t="s">
        <v>1958</v>
      </c>
      <c r="I398" s="30" t="s">
        <v>577</v>
      </c>
      <c r="J398" s="30" t="s">
        <v>32</v>
      </c>
      <c r="K398" s="18" t="s">
        <v>19</v>
      </c>
      <c r="L398" s="19" t="s">
        <v>41</v>
      </c>
      <c r="M398" s="19">
        <v>228.15</v>
      </c>
      <c r="N398" s="19">
        <v>2.1</v>
      </c>
      <c r="O398" s="21">
        <v>232.94</v>
      </c>
      <c r="P398" s="31" t="s">
        <v>85</v>
      </c>
      <c r="Q398" s="22" t="s">
        <v>42</v>
      </c>
      <c r="R398" s="32"/>
      <c r="S398" s="33"/>
    </row>
    <row r="399" spans="1:19" ht="22.5">
      <c r="A399" s="25" t="s">
        <v>24</v>
      </c>
      <c r="B399" s="26" t="s">
        <v>119</v>
      </c>
      <c r="C399" s="27" t="s">
        <v>26</v>
      </c>
      <c r="D399" s="28" t="s">
        <v>120</v>
      </c>
      <c r="E399" s="28"/>
      <c r="F399" s="129" t="s">
        <v>1959</v>
      </c>
      <c r="G399" s="29" t="s">
        <v>1960</v>
      </c>
      <c r="H399" s="31" t="s">
        <v>1961</v>
      </c>
      <c r="I399" s="30" t="s">
        <v>1959</v>
      </c>
      <c r="J399" s="30" t="s">
        <v>32</v>
      </c>
      <c r="K399" s="18" t="s">
        <v>19</v>
      </c>
      <c r="L399" s="19" t="s">
        <v>41</v>
      </c>
      <c r="M399" s="19">
        <f>103.47</f>
        <v>103.47</v>
      </c>
      <c r="N399" s="19">
        <v>2.1</v>
      </c>
      <c r="O399" s="21">
        <v>105.64</v>
      </c>
      <c r="P399" s="31" t="s">
        <v>85</v>
      </c>
      <c r="Q399" s="22" t="s">
        <v>42</v>
      </c>
      <c r="R399" s="32"/>
      <c r="S399" s="33"/>
    </row>
    <row r="400" spans="1:19" ht="22.5">
      <c r="A400" s="25" t="s">
        <v>24</v>
      </c>
      <c r="B400" s="26" t="s">
        <v>119</v>
      </c>
      <c r="C400" s="27"/>
      <c r="D400" s="28" t="s">
        <v>120</v>
      </c>
      <c r="E400" s="28"/>
      <c r="F400" s="129" t="s">
        <v>1962</v>
      </c>
      <c r="G400" s="29" t="s">
        <v>1963</v>
      </c>
      <c r="H400" s="31" t="s">
        <v>1964</v>
      </c>
      <c r="I400" s="30" t="s">
        <v>1965</v>
      </c>
      <c r="J400" s="30" t="s">
        <v>18</v>
      </c>
      <c r="K400" s="18" t="s">
        <v>19</v>
      </c>
      <c r="L400" s="19" t="s">
        <v>41</v>
      </c>
      <c r="M400" s="19">
        <v>296</v>
      </c>
      <c r="N400" s="19">
        <v>2.1</v>
      </c>
      <c r="O400" s="21">
        <v>302.22000000000003</v>
      </c>
      <c r="P400" s="31" t="s">
        <v>85</v>
      </c>
      <c r="Q400" s="22" t="s">
        <v>42</v>
      </c>
      <c r="R400" s="32"/>
      <c r="S400" s="33"/>
    </row>
    <row r="401" spans="1:19" ht="22.5">
      <c r="A401" s="25" t="s">
        <v>24</v>
      </c>
      <c r="B401" s="26" t="s">
        <v>119</v>
      </c>
      <c r="C401" s="27" t="s">
        <v>26</v>
      </c>
      <c r="D401" s="28" t="s">
        <v>120</v>
      </c>
      <c r="E401" s="28"/>
      <c r="F401" s="129" t="s">
        <v>1970</v>
      </c>
      <c r="G401" s="29"/>
      <c r="H401" s="31" t="s">
        <v>1971</v>
      </c>
      <c r="I401" s="30" t="s">
        <v>1972</v>
      </c>
      <c r="J401" s="30" t="s">
        <v>32</v>
      </c>
      <c r="K401" s="53" t="s">
        <v>19</v>
      </c>
      <c r="L401" s="19" t="s">
        <v>20</v>
      </c>
      <c r="M401" s="19">
        <v>38.57</v>
      </c>
      <c r="N401" s="19">
        <v>0</v>
      </c>
      <c r="O401" s="21">
        <v>38.57</v>
      </c>
      <c r="P401" s="31" t="s">
        <v>22</v>
      </c>
      <c r="Q401" s="22" t="s">
        <v>23</v>
      </c>
      <c r="R401" s="32"/>
      <c r="S401" s="33"/>
    </row>
    <row r="402" spans="1:19" ht="22.5">
      <c r="A402" s="25" t="s">
        <v>24</v>
      </c>
      <c r="B402" s="26" t="s">
        <v>119</v>
      </c>
      <c r="C402" s="27"/>
      <c r="D402" s="28" t="s">
        <v>120</v>
      </c>
      <c r="E402" s="28"/>
      <c r="F402" s="129" t="s">
        <v>1973</v>
      </c>
      <c r="G402" s="29" t="s">
        <v>1974</v>
      </c>
      <c r="H402" s="31" t="s">
        <v>1975</v>
      </c>
      <c r="I402" s="30" t="s">
        <v>1976</v>
      </c>
      <c r="J402" s="30" t="s">
        <v>32</v>
      </c>
      <c r="K402" s="18" t="s">
        <v>19</v>
      </c>
      <c r="L402" s="19" t="s">
        <v>20</v>
      </c>
      <c r="M402" s="19">
        <v>45.68</v>
      </c>
      <c r="N402" s="19">
        <v>0</v>
      </c>
      <c r="O402" s="21">
        <v>45.68</v>
      </c>
      <c r="P402" s="31" t="s">
        <v>22</v>
      </c>
      <c r="Q402" s="22" t="s">
        <v>23</v>
      </c>
      <c r="R402" s="32">
        <v>2</v>
      </c>
      <c r="S402" s="33" t="s">
        <v>1977</v>
      </c>
    </row>
    <row r="403" spans="1:19" ht="22.5">
      <c r="A403" s="25" t="s">
        <v>24</v>
      </c>
      <c r="B403" s="26" t="s">
        <v>119</v>
      </c>
      <c r="C403" s="27"/>
      <c r="D403" s="28" t="s">
        <v>120</v>
      </c>
      <c r="E403" s="28"/>
      <c r="F403" s="129" t="s">
        <v>2003</v>
      </c>
      <c r="G403" s="29" t="s">
        <v>2004</v>
      </c>
      <c r="H403" s="31" t="s">
        <v>2005</v>
      </c>
      <c r="I403" s="30" t="s">
        <v>573</v>
      </c>
      <c r="J403" s="30" t="s">
        <v>32</v>
      </c>
      <c r="K403" s="18" t="s">
        <v>19</v>
      </c>
      <c r="L403" s="19" t="s">
        <v>41</v>
      </c>
      <c r="M403" s="19">
        <v>165.54</v>
      </c>
      <c r="N403" s="19">
        <v>5.5</v>
      </c>
      <c r="O403" s="21">
        <v>174.64</v>
      </c>
      <c r="P403" s="31" t="s">
        <v>85</v>
      </c>
      <c r="Q403" s="22" t="s">
        <v>42</v>
      </c>
      <c r="R403" s="32"/>
      <c r="S403" s="33"/>
    </row>
    <row r="404" spans="1:19" ht="22.5">
      <c r="A404" s="25" t="s">
        <v>24</v>
      </c>
      <c r="B404" s="26" t="s">
        <v>119</v>
      </c>
      <c r="C404" s="46" t="s">
        <v>26</v>
      </c>
      <c r="D404" s="28" t="s">
        <v>120</v>
      </c>
      <c r="E404" s="28"/>
      <c r="F404" s="129" t="s">
        <v>2013</v>
      </c>
      <c r="G404" s="29" t="s">
        <v>2014</v>
      </c>
      <c r="H404" s="31" t="s">
        <v>2015</v>
      </c>
      <c r="I404" s="30" t="s">
        <v>462</v>
      </c>
      <c r="J404" s="30" t="s">
        <v>463</v>
      </c>
      <c r="K404" s="18" t="s">
        <v>19</v>
      </c>
      <c r="L404" s="19" t="s">
        <v>41</v>
      </c>
      <c r="M404" s="19">
        <v>547.92999999999995</v>
      </c>
      <c r="N404" s="19">
        <v>2.1</v>
      </c>
      <c r="O404" s="21">
        <v>559.44000000000005</v>
      </c>
      <c r="P404" s="31" t="s">
        <v>45</v>
      </c>
      <c r="Q404" s="22" t="s">
        <v>42</v>
      </c>
      <c r="R404" s="32"/>
      <c r="S404" s="33"/>
    </row>
    <row r="405" spans="1:19" ht="24">
      <c r="A405" s="25" t="s">
        <v>24</v>
      </c>
      <c r="B405" s="26" t="s">
        <v>119</v>
      </c>
      <c r="C405" s="27" t="s">
        <v>26</v>
      </c>
      <c r="D405" s="28" t="s">
        <v>120</v>
      </c>
      <c r="E405" s="28"/>
      <c r="F405" s="129" t="s">
        <v>2093</v>
      </c>
      <c r="G405" s="29" t="s">
        <v>2094</v>
      </c>
      <c r="H405" s="31" t="s">
        <v>2095</v>
      </c>
      <c r="I405" s="30" t="s">
        <v>2096</v>
      </c>
      <c r="J405" s="30" t="s">
        <v>18</v>
      </c>
      <c r="K405" s="18" t="s">
        <v>19</v>
      </c>
      <c r="L405" s="19" t="s">
        <v>41</v>
      </c>
      <c r="M405" s="19">
        <v>247.42</v>
      </c>
      <c r="N405" s="19">
        <v>2.1</v>
      </c>
      <c r="O405" s="21">
        <v>252.62</v>
      </c>
      <c r="P405" s="31" t="s">
        <v>85</v>
      </c>
      <c r="Q405" s="22" t="s">
        <v>42</v>
      </c>
      <c r="R405" s="32"/>
      <c r="S405" s="33"/>
    </row>
    <row r="406" spans="1:19" ht="22.5">
      <c r="A406" s="25" t="s">
        <v>24</v>
      </c>
      <c r="B406" s="26" t="s">
        <v>119</v>
      </c>
      <c r="C406" s="27" t="s">
        <v>26</v>
      </c>
      <c r="D406" s="28" t="s">
        <v>120</v>
      </c>
      <c r="E406" s="28"/>
      <c r="F406" s="129" t="s">
        <v>2113</v>
      </c>
      <c r="G406" s="29" t="s">
        <v>2114</v>
      </c>
      <c r="H406" s="31" t="s">
        <v>2115</v>
      </c>
      <c r="I406" s="30" t="s">
        <v>2116</v>
      </c>
      <c r="J406" s="30" t="s">
        <v>32</v>
      </c>
      <c r="K406" s="18" t="s">
        <v>19</v>
      </c>
      <c r="L406" s="19" t="s">
        <v>20</v>
      </c>
      <c r="M406" s="19">
        <v>70.650000000000006</v>
      </c>
      <c r="N406" s="19">
        <v>2.1</v>
      </c>
      <c r="O406" s="21">
        <v>72.13</v>
      </c>
      <c r="P406" s="31" t="s">
        <v>22</v>
      </c>
      <c r="Q406" s="22" t="s">
        <v>23</v>
      </c>
      <c r="R406" s="32">
        <v>2</v>
      </c>
      <c r="S406" s="33" t="s">
        <v>2117</v>
      </c>
    </row>
    <row r="407" spans="1:19" ht="22.5">
      <c r="A407" s="25" t="s">
        <v>24</v>
      </c>
      <c r="B407" s="26" t="s">
        <v>119</v>
      </c>
      <c r="C407" s="27"/>
      <c r="D407" s="28" t="s">
        <v>120</v>
      </c>
      <c r="E407" s="28"/>
      <c r="F407" s="129" t="s">
        <v>2124</v>
      </c>
      <c r="G407" s="29" t="s">
        <v>2125</v>
      </c>
      <c r="H407" s="31" t="s">
        <v>2126</v>
      </c>
      <c r="I407" s="30" t="s">
        <v>2127</v>
      </c>
      <c r="J407" s="30" t="s">
        <v>32</v>
      </c>
      <c r="K407" s="18" t="s">
        <v>19</v>
      </c>
      <c r="L407" s="19" t="s">
        <v>552</v>
      </c>
      <c r="M407" s="19">
        <v>35.93</v>
      </c>
      <c r="N407" s="19">
        <v>2.1</v>
      </c>
      <c r="O407" s="21">
        <v>36.68</v>
      </c>
      <c r="P407" s="173" t="s">
        <v>553</v>
      </c>
      <c r="Q407" s="22" t="s">
        <v>42</v>
      </c>
      <c r="R407" s="48">
        <v>2</v>
      </c>
      <c r="S407" s="33" t="s">
        <v>2128</v>
      </c>
    </row>
    <row r="408" spans="1:19" ht="22.5">
      <c r="A408" s="25" t="s">
        <v>24</v>
      </c>
      <c r="B408" s="26" t="s">
        <v>119</v>
      </c>
      <c r="C408" s="27"/>
      <c r="D408" s="28" t="s">
        <v>120</v>
      </c>
      <c r="E408" s="28"/>
      <c r="F408" s="129" t="s">
        <v>2129</v>
      </c>
      <c r="G408" s="29" t="s">
        <v>2130</v>
      </c>
      <c r="H408" s="31" t="s">
        <v>2131</v>
      </c>
      <c r="I408" s="30" t="s">
        <v>2132</v>
      </c>
      <c r="J408" s="30" t="s">
        <v>32</v>
      </c>
      <c r="K408" s="18" t="s">
        <v>19</v>
      </c>
      <c r="L408" s="19" t="s">
        <v>41</v>
      </c>
      <c r="M408" s="19">
        <v>63.95</v>
      </c>
      <c r="N408" s="19">
        <v>5.5</v>
      </c>
      <c r="O408" s="21">
        <v>67.47</v>
      </c>
      <c r="P408" s="173" t="s">
        <v>891</v>
      </c>
      <c r="Q408" s="22" t="s">
        <v>42</v>
      </c>
      <c r="R408" s="48"/>
      <c r="S408" s="49"/>
    </row>
    <row r="409" spans="1:19" ht="22.5">
      <c r="A409" s="25" t="s">
        <v>24</v>
      </c>
      <c r="B409" s="26" t="s">
        <v>119</v>
      </c>
      <c r="C409" s="27"/>
      <c r="D409" s="28" t="s">
        <v>120</v>
      </c>
      <c r="E409" s="28"/>
      <c r="F409" s="129" t="s">
        <v>2133</v>
      </c>
      <c r="G409" s="29" t="s">
        <v>2134</v>
      </c>
      <c r="H409" s="31" t="s">
        <v>2135</v>
      </c>
      <c r="I409" s="30" t="s">
        <v>2136</v>
      </c>
      <c r="J409" s="30" t="s">
        <v>32</v>
      </c>
      <c r="K409" s="18" t="s">
        <v>19</v>
      </c>
      <c r="L409" s="19" t="s">
        <v>20</v>
      </c>
      <c r="M409" s="19">
        <v>0</v>
      </c>
      <c r="N409" s="19">
        <v>0</v>
      </c>
      <c r="O409" s="21">
        <v>0</v>
      </c>
      <c r="P409" s="173" t="s">
        <v>22</v>
      </c>
      <c r="Q409" s="22" t="s">
        <v>23</v>
      </c>
      <c r="R409" s="48"/>
      <c r="S409" s="49"/>
    </row>
    <row r="410" spans="1:19" ht="22.5">
      <c r="A410" s="25" t="s">
        <v>24</v>
      </c>
      <c r="B410" s="26" t="s">
        <v>119</v>
      </c>
      <c r="C410" s="27"/>
      <c r="D410" s="28">
        <v>11</v>
      </c>
      <c r="E410" s="28"/>
      <c r="F410" s="129" t="s">
        <v>2146</v>
      </c>
      <c r="G410" s="34" t="s">
        <v>2147</v>
      </c>
      <c r="H410" s="37" t="s">
        <v>2148</v>
      </c>
      <c r="I410" s="38" t="s">
        <v>2149</v>
      </c>
      <c r="J410" s="38" t="s">
        <v>32</v>
      </c>
      <c r="K410" s="18" t="s">
        <v>19</v>
      </c>
      <c r="L410" s="19" t="s">
        <v>20</v>
      </c>
      <c r="M410" s="19">
        <v>39.770000000000003</v>
      </c>
      <c r="N410" s="19">
        <v>2.1</v>
      </c>
      <c r="O410" s="21">
        <v>40.61</v>
      </c>
      <c r="P410" s="31" t="s">
        <v>22</v>
      </c>
      <c r="Q410" s="22" t="s">
        <v>23</v>
      </c>
      <c r="R410" s="32"/>
      <c r="S410" s="33"/>
    </row>
    <row r="411" spans="1:19" ht="22.5">
      <c r="A411" s="25" t="s">
        <v>24</v>
      </c>
      <c r="B411" s="26" t="s">
        <v>119</v>
      </c>
      <c r="C411" s="27" t="s">
        <v>26</v>
      </c>
      <c r="D411" s="28" t="s">
        <v>120</v>
      </c>
      <c r="E411" s="28"/>
      <c r="F411" s="129" t="s">
        <v>2207</v>
      </c>
      <c r="G411" s="29" t="s">
        <v>2208</v>
      </c>
      <c r="H411" s="31" t="s">
        <v>2209</v>
      </c>
      <c r="I411" s="30" t="s">
        <v>1238</v>
      </c>
      <c r="J411" s="30" t="s">
        <v>32</v>
      </c>
      <c r="K411" s="18" t="s">
        <v>19</v>
      </c>
      <c r="L411" s="19" t="s">
        <v>41</v>
      </c>
      <c r="M411" s="19">
        <v>85.26</v>
      </c>
      <c r="N411" s="19">
        <v>5.5</v>
      </c>
      <c r="O411" s="21">
        <v>89.95</v>
      </c>
      <c r="P411" s="31" t="s">
        <v>891</v>
      </c>
      <c r="Q411" s="22" t="s">
        <v>42</v>
      </c>
      <c r="R411" s="32"/>
      <c r="S411" s="33"/>
    </row>
    <row r="412" spans="1:19" ht="22.5">
      <c r="A412" s="25" t="s">
        <v>24</v>
      </c>
      <c r="B412" s="26" t="s">
        <v>119</v>
      </c>
      <c r="C412" s="27"/>
      <c r="D412" s="28" t="s">
        <v>120</v>
      </c>
      <c r="E412" s="28"/>
      <c r="F412" s="129" t="s">
        <v>2210</v>
      </c>
      <c r="G412" s="29" t="s">
        <v>2211</v>
      </c>
      <c r="H412" s="31" t="s">
        <v>2212</v>
      </c>
      <c r="I412" s="30" t="s">
        <v>2213</v>
      </c>
      <c r="J412" s="30" t="s">
        <v>32</v>
      </c>
      <c r="K412" s="18" t="s">
        <v>19</v>
      </c>
      <c r="L412" s="19" t="s">
        <v>41</v>
      </c>
      <c r="M412" s="19">
        <v>25.38</v>
      </c>
      <c r="N412" s="19">
        <v>5.5</v>
      </c>
      <c r="O412" s="21">
        <v>26.78</v>
      </c>
      <c r="P412" s="31" t="s">
        <v>891</v>
      </c>
      <c r="Q412" s="22" t="s">
        <v>42</v>
      </c>
      <c r="R412" s="32"/>
      <c r="S412" s="33"/>
    </row>
    <row r="413" spans="1:19" ht="22.5">
      <c r="A413" s="25" t="s">
        <v>24</v>
      </c>
      <c r="B413" s="26" t="s">
        <v>119</v>
      </c>
      <c r="C413" s="27"/>
      <c r="D413" s="28" t="s">
        <v>120</v>
      </c>
      <c r="E413" s="28"/>
      <c r="F413" s="129" t="s">
        <v>2214</v>
      </c>
      <c r="G413" s="29" t="s">
        <v>2215</v>
      </c>
      <c r="H413" s="31" t="s">
        <v>2216</v>
      </c>
      <c r="I413" s="30" t="s">
        <v>2214</v>
      </c>
      <c r="J413" s="30" t="s">
        <v>32</v>
      </c>
      <c r="K413" s="18" t="s">
        <v>19</v>
      </c>
      <c r="L413" s="19" t="s">
        <v>41</v>
      </c>
      <c r="M413" s="19">
        <v>133.97999999999999</v>
      </c>
      <c r="N413" s="19">
        <v>2.1</v>
      </c>
      <c r="O413" s="21">
        <v>136.79</v>
      </c>
      <c r="P413" s="31" t="s">
        <v>891</v>
      </c>
      <c r="Q413" s="22" t="s">
        <v>42</v>
      </c>
      <c r="R413" s="32"/>
      <c r="S413" s="33"/>
    </row>
    <row r="414" spans="1:19" ht="22.5">
      <c r="A414" s="25" t="s">
        <v>24</v>
      </c>
      <c r="B414" s="26" t="s">
        <v>119</v>
      </c>
      <c r="C414" s="27"/>
      <c r="D414" s="28" t="s">
        <v>120</v>
      </c>
      <c r="E414" s="28"/>
      <c r="F414" s="129" t="s">
        <v>2217</v>
      </c>
      <c r="G414" s="29" t="s">
        <v>2218</v>
      </c>
      <c r="H414" s="31" t="s">
        <v>2219</v>
      </c>
      <c r="I414" s="30" t="s">
        <v>1811</v>
      </c>
      <c r="J414" s="30" t="s">
        <v>32</v>
      </c>
      <c r="K414" s="18" t="s">
        <v>19</v>
      </c>
      <c r="L414" s="19" t="s">
        <v>41</v>
      </c>
      <c r="M414" s="19">
        <v>0</v>
      </c>
      <c r="N414" s="19">
        <v>0</v>
      </c>
      <c r="O414" s="21">
        <v>0</v>
      </c>
      <c r="P414" s="31" t="s">
        <v>891</v>
      </c>
      <c r="Q414" s="22" t="s">
        <v>42</v>
      </c>
      <c r="R414" s="32"/>
      <c r="S414" s="33"/>
    </row>
    <row r="415" spans="1:19" ht="22.5">
      <c r="A415" s="25" t="s">
        <v>24</v>
      </c>
      <c r="B415" s="26" t="s">
        <v>119</v>
      </c>
      <c r="C415" s="27" t="s">
        <v>26</v>
      </c>
      <c r="D415" s="28" t="s">
        <v>120</v>
      </c>
      <c r="E415" s="28"/>
      <c r="F415" s="129" t="s">
        <v>2220</v>
      </c>
      <c r="G415" s="29" t="s">
        <v>2221</v>
      </c>
      <c r="H415" s="31" t="s">
        <v>2222</v>
      </c>
      <c r="I415" s="30" t="s">
        <v>2223</v>
      </c>
      <c r="J415" s="30" t="s">
        <v>32</v>
      </c>
      <c r="K415" s="18" t="s">
        <v>19</v>
      </c>
      <c r="L415" s="19" t="s">
        <v>20</v>
      </c>
      <c r="M415" s="19">
        <v>41.82</v>
      </c>
      <c r="N415" s="19">
        <v>0</v>
      </c>
      <c r="O415" s="21">
        <v>41.82</v>
      </c>
      <c r="P415" s="31" t="s">
        <v>22</v>
      </c>
      <c r="Q415" s="22" t="s">
        <v>23</v>
      </c>
      <c r="R415" s="32"/>
      <c r="S415" s="33"/>
    </row>
    <row r="416" spans="1:19" ht="24">
      <c r="A416" s="25" t="s">
        <v>24</v>
      </c>
      <c r="B416" s="26" t="s">
        <v>119</v>
      </c>
      <c r="C416" s="27"/>
      <c r="D416" s="28" t="s">
        <v>120</v>
      </c>
      <c r="E416" s="28"/>
      <c r="F416" s="129" t="s">
        <v>2234</v>
      </c>
      <c r="G416" s="29" t="s">
        <v>2235</v>
      </c>
      <c r="H416" s="31" t="s">
        <v>2236</v>
      </c>
      <c r="I416" s="30" t="s">
        <v>2237</v>
      </c>
      <c r="J416" s="30" t="s">
        <v>32</v>
      </c>
      <c r="K416" s="18" t="s">
        <v>19</v>
      </c>
      <c r="L416" s="19" t="s">
        <v>20</v>
      </c>
      <c r="M416" s="19">
        <v>50.03</v>
      </c>
      <c r="N416" s="19">
        <v>5.5</v>
      </c>
      <c r="O416" s="21">
        <v>52.78</v>
      </c>
      <c r="P416" s="31" t="s">
        <v>22</v>
      </c>
      <c r="Q416" s="22" t="s">
        <v>23</v>
      </c>
      <c r="R416" s="32">
        <v>2</v>
      </c>
      <c r="S416" s="33" t="s">
        <v>2238</v>
      </c>
    </row>
    <row r="417" spans="1:19" ht="22.5">
      <c r="A417" s="25" t="s">
        <v>24</v>
      </c>
      <c r="B417" s="26" t="s">
        <v>119</v>
      </c>
      <c r="C417" s="27" t="s">
        <v>26</v>
      </c>
      <c r="D417" s="28" t="s">
        <v>120</v>
      </c>
      <c r="E417" s="28"/>
      <c r="F417" s="129" t="s">
        <v>2262</v>
      </c>
      <c r="G417" s="29" t="s">
        <v>2263</v>
      </c>
      <c r="H417" s="31" t="s">
        <v>2264</v>
      </c>
      <c r="I417" s="30" t="s">
        <v>2265</v>
      </c>
      <c r="J417" s="30" t="s">
        <v>32</v>
      </c>
      <c r="K417" s="18" t="s">
        <v>19</v>
      </c>
      <c r="L417" s="19" t="s">
        <v>20</v>
      </c>
      <c r="M417" s="19">
        <v>130.94</v>
      </c>
      <c r="N417" s="19">
        <v>5.5</v>
      </c>
      <c r="O417" s="21">
        <v>138.13999999999999</v>
      </c>
      <c r="P417" s="31" t="s">
        <v>22</v>
      </c>
      <c r="Q417" s="22" t="s">
        <v>23</v>
      </c>
      <c r="R417" s="32"/>
      <c r="S417" s="33"/>
    </row>
    <row r="418" spans="1:19" ht="22.5">
      <c r="A418" s="25" t="s">
        <v>24</v>
      </c>
      <c r="B418" s="26" t="s">
        <v>119</v>
      </c>
      <c r="C418" s="27" t="s">
        <v>26</v>
      </c>
      <c r="D418" s="28" t="s">
        <v>120</v>
      </c>
      <c r="E418" s="28"/>
      <c r="F418" s="129" t="s">
        <v>2278</v>
      </c>
      <c r="G418" s="29" t="s">
        <v>2279</v>
      </c>
      <c r="H418" s="31" t="s">
        <v>2280</v>
      </c>
      <c r="I418" s="30" t="s">
        <v>2281</v>
      </c>
      <c r="J418" s="30" t="s">
        <v>32</v>
      </c>
      <c r="K418" s="18" t="s">
        <v>19</v>
      </c>
      <c r="L418" s="19" t="s">
        <v>20</v>
      </c>
      <c r="M418" s="19">
        <v>0</v>
      </c>
      <c r="N418" s="19">
        <v>0</v>
      </c>
      <c r="O418" s="21">
        <v>0</v>
      </c>
      <c r="P418" s="31" t="s">
        <v>22</v>
      </c>
      <c r="Q418" s="22" t="s">
        <v>23</v>
      </c>
      <c r="R418" s="57"/>
      <c r="S418" s="43"/>
    </row>
    <row r="419" spans="1:19" ht="22.5">
      <c r="A419" s="25" t="s">
        <v>24</v>
      </c>
      <c r="B419" s="26" t="s">
        <v>119</v>
      </c>
      <c r="C419" s="27"/>
      <c r="D419" s="28" t="s">
        <v>120</v>
      </c>
      <c r="E419" s="28"/>
      <c r="F419" s="129" t="s">
        <v>2251</v>
      </c>
      <c r="G419" s="29"/>
      <c r="H419" s="31" t="s">
        <v>2250</v>
      </c>
      <c r="I419" s="30" t="s">
        <v>2252</v>
      </c>
      <c r="J419" s="30" t="s">
        <v>32</v>
      </c>
      <c r="K419" s="53" t="s">
        <v>19</v>
      </c>
      <c r="L419" s="19" t="s">
        <v>20</v>
      </c>
      <c r="M419" s="19">
        <v>48.1</v>
      </c>
      <c r="N419" s="19">
        <v>5.5</v>
      </c>
      <c r="O419" s="21">
        <v>50.75</v>
      </c>
      <c r="P419" s="31" t="s">
        <v>22</v>
      </c>
      <c r="Q419" s="22" t="s">
        <v>23</v>
      </c>
      <c r="R419" s="32"/>
      <c r="S419" s="33"/>
    </row>
    <row r="420" spans="1:19" ht="22.5">
      <c r="A420" s="25" t="s">
        <v>24</v>
      </c>
      <c r="B420" s="26" t="s">
        <v>119</v>
      </c>
      <c r="C420" s="27"/>
      <c r="D420" s="28" t="s">
        <v>120</v>
      </c>
      <c r="E420" s="69"/>
      <c r="F420" s="153" t="s">
        <v>381</v>
      </c>
      <c r="G420" s="29" t="s">
        <v>382</v>
      </c>
      <c r="H420" s="70" t="s">
        <v>383</v>
      </c>
      <c r="I420" s="30" t="s">
        <v>358</v>
      </c>
      <c r="J420" s="30" t="s">
        <v>32</v>
      </c>
      <c r="K420" s="18" t="s">
        <v>19</v>
      </c>
      <c r="L420" s="19" t="s">
        <v>20</v>
      </c>
      <c r="M420" s="19">
        <v>91.4</v>
      </c>
      <c r="N420" s="19">
        <v>5.5</v>
      </c>
      <c r="O420" s="21">
        <v>96.43</v>
      </c>
      <c r="P420" s="31" t="s">
        <v>22</v>
      </c>
      <c r="Q420" s="22" t="s">
        <v>23</v>
      </c>
      <c r="R420" s="57"/>
      <c r="S420" s="43"/>
    </row>
    <row r="421" spans="1:19" ht="22.5">
      <c r="A421" s="25" t="s">
        <v>24</v>
      </c>
      <c r="B421" s="26" t="s">
        <v>119</v>
      </c>
      <c r="C421" s="27" t="s">
        <v>26</v>
      </c>
      <c r="D421" s="28" t="s">
        <v>120</v>
      </c>
      <c r="E421" s="28"/>
      <c r="F421" s="129" t="s">
        <v>2305</v>
      </c>
      <c r="G421" s="29" t="s">
        <v>2306</v>
      </c>
      <c r="H421" s="31" t="s">
        <v>2307</v>
      </c>
      <c r="I421" s="30" t="s">
        <v>1732</v>
      </c>
      <c r="J421" s="30" t="s">
        <v>18</v>
      </c>
      <c r="K421" s="18" t="s">
        <v>19</v>
      </c>
      <c r="L421" s="19" t="s">
        <v>2612</v>
      </c>
      <c r="M421" s="19">
        <v>175.6</v>
      </c>
      <c r="N421" s="19">
        <v>5.5</v>
      </c>
      <c r="O421" s="21">
        <v>185.26</v>
      </c>
      <c r="P421" s="31" t="s">
        <v>45</v>
      </c>
      <c r="Q421" s="22" t="s">
        <v>42</v>
      </c>
      <c r="R421" s="32"/>
      <c r="S421" s="33"/>
    </row>
    <row r="422" spans="1:19" ht="22.5">
      <c r="A422" s="25" t="s">
        <v>24</v>
      </c>
      <c r="B422" s="26" t="s">
        <v>119</v>
      </c>
      <c r="C422" s="27" t="s">
        <v>26</v>
      </c>
      <c r="D422" s="28" t="s">
        <v>120</v>
      </c>
      <c r="E422" s="28"/>
      <c r="F422" s="129" t="s">
        <v>2334</v>
      </c>
      <c r="G422" s="29" t="s">
        <v>2335</v>
      </c>
      <c r="H422" s="31" t="s">
        <v>2336</v>
      </c>
      <c r="I422" s="30" t="s">
        <v>676</v>
      </c>
      <c r="J422" s="30" t="s">
        <v>32</v>
      </c>
      <c r="K422" s="18" t="s">
        <v>19</v>
      </c>
      <c r="L422" s="19" t="s">
        <v>41</v>
      </c>
      <c r="M422" s="19">
        <v>186.76</v>
      </c>
      <c r="N422" s="19">
        <v>5.5</v>
      </c>
      <c r="O422" s="21">
        <v>197.03</v>
      </c>
      <c r="P422" s="31" t="s">
        <v>110</v>
      </c>
      <c r="Q422" s="22" t="s">
        <v>42</v>
      </c>
      <c r="R422" s="32"/>
      <c r="S422" s="33"/>
    </row>
    <row r="423" spans="1:19" ht="22.5">
      <c r="A423" s="25" t="s">
        <v>24</v>
      </c>
      <c r="B423" s="26" t="s">
        <v>119</v>
      </c>
      <c r="C423" s="27" t="s">
        <v>26</v>
      </c>
      <c r="D423" s="28" t="s">
        <v>120</v>
      </c>
      <c r="E423" s="28"/>
      <c r="F423" s="129" t="s">
        <v>2337</v>
      </c>
      <c r="G423" s="29" t="s">
        <v>2338</v>
      </c>
      <c r="H423" s="31" t="s">
        <v>2339</v>
      </c>
      <c r="I423" s="30" t="s">
        <v>871</v>
      </c>
      <c r="J423" s="30" t="s">
        <v>32</v>
      </c>
      <c r="K423" s="18" t="s">
        <v>19</v>
      </c>
      <c r="L423" s="19" t="s">
        <v>1378</v>
      </c>
      <c r="M423" s="19">
        <v>94.09</v>
      </c>
      <c r="N423" s="19">
        <v>5.5</v>
      </c>
      <c r="O423" s="21">
        <v>99.26</v>
      </c>
      <c r="P423" s="41" t="s">
        <v>174</v>
      </c>
      <c r="Q423" s="22" t="s">
        <v>42</v>
      </c>
      <c r="R423" s="32"/>
      <c r="S423" s="33"/>
    </row>
    <row r="424" spans="1:19" ht="22.5">
      <c r="A424" s="25" t="s">
        <v>24</v>
      </c>
      <c r="B424" s="26" t="s">
        <v>119</v>
      </c>
      <c r="C424" s="27"/>
      <c r="D424" s="28" t="s">
        <v>120</v>
      </c>
      <c r="E424" s="28"/>
      <c r="F424" s="129" t="s">
        <v>2340</v>
      </c>
      <c r="G424" s="29"/>
      <c r="H424" s="31" t="s">
        <v>2341</v>
      </c>
      <c r="I424" s="38" t="s">
        <v>2342</v>
      </c>
      <c r="J424" s="30" t="s">
        <v>32</v>
      </c>
      <c r="K424" s="53" t="s">
        <v>19</v>
      </c>
      <c r="L424" s="19" t="s">
        <v>450</v>
      </c>
      <c r="M424" s="19">
        <v>28.62</v>
      </c>
      <c r="N424" s="19">
        <v>5.5</v>
      </c>
      <c r="O424" s="21">
        <v>30.19</v>
      </c>
      <c r="P424" s="31" t="s">
        <v>553</v>
      </c>
      <c r="Q424" s="22" t="s">
        <v>42</v>
      </c>
      <c r="R424" s="32"/>
      <c r="S424" s="33"/>
    </row>
    <row r="425" spans="1:19" ht="22.5">
      <c r="A425" s="25" t="s">
        <v>24</v>
      </c>
      <c r="B425" s="26" t="s">
        <v>119</v>
      </c>
      <c r="C425" s="27"/>
      <c r="D425" s="28" t="s">
        <v>120</v>
      </c>
      <c r="E425" s="28"/>
      <c r="F425" s="129" t="s">
        <v>2382</v>
      </c>
      <c r="G425" s="29" t="s">
        <v>2383</v>
      </c>
      <c r="H425" s="31" t="s">
        <v>2384</v>
      </c>
      <c r="I425" s="30" t="s">
        <v>2385</v>
      </c>
      <c r="J425" s="30" t="s">
        <v>18</v>
      </c>
      <c r="K425" s="18" t="s">
        <v>19</v>
      </c>
      <c r="L425" s="19" t="s">
        <v>41</v>
      </c>
      <c r="M425" s="19">
        <v>86.68</v>
      </c>
      <c r="N425" s="19">
        <v>2.1</v>
      </c>
      <c r="O425" s="21">
        <v>88.5</v>
      </c>
      <c r="P425" s="31" t="s">
        <v>45</v>
      </c>
      <c r="Q425" s="22" t="s">
        <v>42</v>
      </c>
      <c r="R425" s="32">
        <v>2</v>
      </c>
      <c r="S425" s="33" t="s">
        <v>2386</v>
      </c>
    </row>
    <row r="426" spans="1:19" ht="30">
      <c r="A426" s="25" t="s">
        <v>24</v>
      </c>
      <c r="B426" s="26" t="s">
        <v>119</v>
      </c>
      <c r="C426" s="27"/>
      <c r="D426" s="28" t="s">
        <v>120</v>
      </c>
      <c r="E426" s="28"/>
      <c r="F426" s="129" t="s">
        <v>2421</v>
      </c>
      <c r="G426" s="29" t="s">
        <v>2422</v>
      </c>
      <c r="H426" s="31" t="s">
        <v>2423</v>
      </c>
      <c r="I426" s="30" t="s">
        <v>2424</v>
      </c>
      <c r="J426" s="30" t="s">
        <v>32</v>
      </c>
      <c r="K426" s="18" t="s">
        <v>19</v>
      </c>
      <c r="L426" s="19" t="s">
        <v>1724</v>
      </c>
      <c r="M426" s="19">
        <f>374.55-124.85</f>
        <v>249.70000000000002</v>
      </c>
      <c r="N426" s="19">
        <v>5.5</v>
      </c>
      <c r="O426" s="21">
        <f>395.16-131.72</f>
        <v>263.44000000000005</v>
      </c>
      <c r="P426" s="31" t="s">
        <v>553</v>
      </c>
      <c r="Q426" s="22" t="s">
        <v>42</v>
      </c>
      <c r="R426" s="32"/>
      <c r="S426" s="33"/>
    </row>
    <row r="427" spans="1:19" ht="22.5">
      <c r="A427" s="25" t="s">
        <v>24</v>
      </c>
      <c r="B427" s="26" t="s">
        <v>119</v>
      </c>
      <c r="C427" s="27"/>
      <c r="D427" s="28" t="s">
        <v>120</v>
      </c>
      <c r="E427" s="28"/>
      <c r="F427" s="129" t="s">
        <v>2443</v>
      </c>
      <c r="G427" s="29" t="s">
        <v>2444</v>
      </c>
      <c r="H427" s="31" t="s">
        <v>2445</v>
      </c>
      <c r="I427" s="30" t="s">
        <v>1647</v>
      </c>
      <c r="J427" s="30" t="s">
        <v>32</v>
      </c>
      <c r="K427" s="18" t="s">
        <v>19</v>
      </c>
      <c r="L427" s="19" t="s">
        <v>41</v>
      </c>
      <c r="M427" s="19">
        <v>0</v>
      </c>
      <c r="N427" s="19">
        <v>0</v>
      </c>
      <c r="O427" s="21">
        <v>0</v>
      </c>
      <c r="P427" s="31" t="s">
        <v>1648</v>
      </c>
      <c r="Q427" s="22" t="s">
        <v>42</v>
      </c>
      <c r="R427" s="32"/>
      <c r="S427" s="33"/>
    </row>
    <row r="428" spans="1:19" ht="22.5">
      <c r="A428" s="25" t="s">
        <v>24</v>
      </c>
      <c r="B428" s="26" t="s">
        <v>119</v>
      </c>
      <c r="C428" s="27"/>
      <c r="D428" s="28" t="s">
        <v>120</v>
      </c>
      <c r="E428" s="28"/>
      <c r="F428" s="129" t="s">
        <v>529</v>
      </c>
      <c r="G428" s="29" t="s">
        <v>530</v>
      </c>
      <c r="H428" s="31" t="s">
        <v>531</v>
      </c>
      <c r="I428" s="30" t="s">
        <v>43</v>
      </c>
      <c r="J428" s="30" t="s">
        <v>18</v>
      </c>
      <c r="K428" s="18" t="s">
        <v>19</v>
      </c>
      <c r="L428" s="19" t="s">
        <v>41</v>
      </c>
      <c r="M428" s="19">
        <v>324.8</v>
      </c>
      <c r="N428" s="19">
        <v>5.5</v>
      </c>
      <c r="O428" s="21">
        <v>342.66</v>
      </c>
      <c r="P428" s="31" t="s">
        <v>532</v>
      </c>
      <c r="Q428" s="22" t="s">
        <v>42</v>
      </c>
      <c r="R428" s="32"/>
      <c r="S428" s="33"/>
    </row>
    <row r="429" spans="1:19" ht="22.5">
      <c r="A429" s="25" t="s">
        <v>24</v>
      </c>
      <c r="B429" s="26" t="s">
        <v>119</v>
      </c>
      <c r="C429" s="27"/>
      <c r="D429" s="28" t="s">
        <v>120</v>
      </c>
      <c r="E429" s="28"/>
      <c r="F429" s="129" t="s">
        <v>2453</v>
      </c>
      <c r="G429" s="29" t="s">
        <v>2454</v>
      </c>
      <c r="H429" s="31" t="s">
        <v>2455</v>
      </c>
      <c r="I429" s="30" t="s">
        <v>577</v>
      </c>
      <c r="J429" s="30" t="s">
        <v>32</v>
      </c>
      <c r="K429" s="18" t="s">
        <v>19</v>
      </c>
      <c r="L429" s="19" t="s">
        <v>41</v>
      </c>
      <c r="M429" s="19">
        <v>122.18</v>
      </c>
      <c r="N429" s="19">
        <v>2.1</v>
      </c>
      <c r="O429" s="21">
        <v>124.75</v>
      </c>
      <c r="P429" s="31" t="s">
        <v>85</v>
      </c>
      <c r="Q429" s="22" t="s">
        <v>42</v>
      </c>
      <c r="R429" s="32"/>
      <c r="S429" s="33"/>
    </row>
    <row r="430" spans="1:19" ht="29.25">
      <c r="A430" s="25" t="s">
        <v>24</v>
      </c>
      <c r="B430" s="26" t="s">
        <v>119</v>
      </c>
      <c r="C430" s="46"/>
      <c r="D430" s="28" t="s">
        <v>120</v>
      </c>
      <c r="E430" s="28"/>
      <c r="F430" s="129" t="s">
        <v>2482</v>
      </c>
      <c r="G430" s="29" t="s">
        <v>2483</v>
      </c>
      <c r="H430" s="31" t="s">
        <v>2484</v>
      </c>
      <c r="I430" s="30" t="s">
        <v>2485</v>
      </c>
      <c r="J430" s="30" t="s">
        <v>18</v>
      </c>
      <c r="K430" s="18" t="s">
        <v>19</v>
      </c>
      <c r="L430" s="19" t="s">
        <v>41</v>
      </c>
      <c r="M430" s="19">
        <v>60.85</v>
      </c>
      <c r="N430" s="19">
        <v>2.1</v>
      </c>
      <c r="O430" s="21">
        <v>62.13</v>
      </c>
      <c r="P430" s="31" t="s">
        <v>45</v>
      </c>
      <c r="Q430" s="22" t="s">
        <v>42</v>
      </c>
      <c r="R430" s="32">
        <v>5</v>
      </c>
      <c r="S430" s="33" t="s">
        <v>2486</v>
      </c>
    </row>
    <row r="431" spans="1:19" ht="22.5">
      <c r="A431" s="25" t="s">
        <v>24</v>
      </c>
      <c r="B431" s="26" t="s">
        <v>119</v>
      </c>
      <c r="C431" s="27" t="s">
        <v>26</v>
      </c>
      <c r="D431" s="28" t="s">
        <v>120</v>
      </c>
      <c r="E431" s="28"/>
      <c r="F431" s="129" t="s">
        <v>2487</v>
      </c>
      <c r="G431" s="29" t="s">
        <v>2488</v>
      </c>
      <c r="H431" s="31" t="s">
        <v>2489</v>
      </c>
      <c r="I431" s="30" t="s">
        <v>2490</v>
      </c>
      <c r="J431" s="30" t="s">
        <v>32</v>
      </c>
      <c r="K431" s="18" t="s">
        <v>19</v>
      </c>
      <c r="L431" s="19" t="s">
        <v>41</v>
      </c>
      <c r="M431" s="19">
        <v>167.59</v>
      </c>
      <c r="N431" s="19">
        <v>2.1</v>
      </c>
      <c r="O431" s="21">
        <v>171.11</v>
      </c>
      <c r="P431" s="31" t="s">
        <v>45</v>
      </c>
      <c r="Q431" s="22" t="s">
        <v>42</v>
      </c>
      <c r="R431" s="32"/>
      <c r="S431" s="33"/>
    </row>
    <row r="432" spans="1:19" ht="45">
      <c r="A432" s="25" t="s">
        <v>24</v>
      </c>
      <c r="B432" s="26" t="s">
        <v>119</v>
      </c>
      <c r="C432" s="27"/>
      <c r="D432" s="28" t="s">
        <v>120</v>
      </c>
      <c r="E432" s="28"/>
      <c r="F432" s="129" t="s">
        <v>2491</v>
      </c>
      <c r="G432" s="29" t="s">
        <v>2492</v>
      </c>
      <c r="H432" s="31" t="s">
        <v>2493</v>
      </c>
      <c r="I432" s="34" t="s">
        <v>2494</v>
      </c>
      <c r="J432" s="30" t="s">
        <v>32</v>
      </c>
      <c r="K432" s="18" t="s">
        <v>19</v>
      </c>
      <c r="L432" s="19" t="s">
        <v>20</v>
      </c>
      <c r="M432" s="19">
        <v>54.23</v>
      </c>
      <c r="N432" s="19">
        <v>5.5</v>
      </c>
      <c r="O432" s="21">
        <v>57.21</v>
      </c>
      <c r="P432" s="31" t="s">
        <v>22</v>
      </c>
      <c r="Q432" s="22" t="s">
        <v>23</v>
      </c>
      <c r="R432" s="32"/>
      <c r="S432" s="33"/>
    </row>
    <row r="433" spans="1:19" ht="24">
      <c r="A433" s="25" t="s">
        <v>24</v>
      </c>
      <c r="B433" s="26" t="s">
        <v>119</v>
      </c>
      <c r="C433" s="27"/>
      <c r="D433" s="28" t="s">
        <v>120</v>
      </c>
      <c r="E433" s="28"/>
      <c r="F433" s="129" t="s">
        <v>2634</v>
      </c>
      <c r="G433" s="29" t="s">
        <v>2495</v>
      </c>
      <c r="H433" s="31" t="s">
        <v>2496</v>
      </c>
      <c r="I433" s="30" t="s">
        <v>981</v>
      </c>
      <c r="J433" s="30" t="s">
        <v>32</v>
      </c>
      <c r="K433" s="18" t="s">
        <v>19</v>
      </c>
      <c r="L433" s="19" t="s">
        <v>41</v>
      </c>
      <c r="M433" s="19">
        <v>0</v>
      </c>
      <c r="N433" s="19">
        <v>0</v>
      </c>
      <c r="O433" s="21">
        <v>0</v>
      </c>
      <c r="P433" s="31" t="s">
        <v>174</v>
      </c>
      <c r="Q433" s="22" t="s">
        <v>42</v>
      </c>
      <c r="R433" s="32"/>
      <c r="S433" s="33"/>
    </row>
    <row r="434" spans="1:19" ht="22.5">
      <c r="A434" s="25" t="s">
        <v>24</v>
      </c>
      <c r="B434" s="26" t="s">
        <v>119</v>
      </c>
      <c r="C434" s="27"/>
      <c r="D434" s="28" t="s">
        <v>120</v>
      </c>
      <c r="E434" s="28"/>
      <c r="F434" s="129" t="s">
        <v>2529</v>
      </c>
      <c r="G434" s="29" t="s">
        <v>2530</v>
      </c>
      <c r="H434" s="31" t="s">
        <v>2531</v>
      </c>
      <c r="I434" s="30" t="s">
        <v>2532</v>
      </c>
      <c r="J434" s="30" t="s">
        <v>32</v>
      </c>
      <c r="K434" s="18" t="s">
        <v>19</v>
      </c>
      <c r="L434" s="19" t="s">
        <v>41</v>
      </c>
      <c r="M434" s="19">
        <v>139.77000000000001</v>
      </c>
      <c r="N434" s="19">
        <v>2.1</v>
      </c>
      <c r="O434" s="21">
        <v>142.69999999999999</v>
      </c>
      <c r="P434" s="31" t="s">
        <v>553</v>
      </c>
      <c r="Q434" s="22" t="s">
        <v>42</v>
      </c>
      <c r="R434" s="32"/>
      <c r="S434" s="33"/>
    </row>
    <row r="435" spans="1:19" ht="22.5">
      <c r="A435" s="25" t="s">
        <v>24</v>
      </c>
      <c r="B435" s="26" t="s">
        <v>119</v>
      </c>
      <c r="C435" s="27"/>
      <c r="D435" s="28" t="s">
        <v>120</v>
      </c>
      <c r="E435" s="28"/>
      <c r="F435" s="129" t="s">
        <v>2540</v>
      </c>
      <c r="G435" s="29" t="s">
        <v>2541</v>
      </c>
      <c r="H435" s="31" t="s">
        <v>2542</v>
      </c>
      <c r="I435" s="30" t="s">
        <v>676</v>
      </c>
      <c r="J435" s="30" t="s">
        <v>18</v>
      </c>
      <c r="K435" s="18" t="s">
        <v>19</v>
      </c>
      <c r="L435" s="19" t="s">
        <v>41</v>
      </c>
      <c r="M435" s="19">
        <v>99.47</v>
      </c>
      <c r="N435" s="19">
        <v>5.5</v>
      </c>
      <c r="O435" s="21">
        <v>104.94</v>
      </c>
      <c r="P435" s="31" t="s">
        <v>110</v>
      </c>
      <c r="Q435" s="22" t="s">
        <v>42</v>
      </c>
      <c r="R435" s="32"/>
      <c r="S435" s="33"/>
    </row>
    <row r="436" spans="1:19" ht="39">
      <c r="A436" s="25" t="s">
        <v>24</v>
      </c>
      <c r="B436" s="26" t="s">
        <v>119</v>
      </c>
      <c r="C436" s="27"/>
      <c r="D436" s="28" t="s">
        <v>120</v>
      </c>
      <c r="E436" s="28"/>
      <c r="F436" s="129" t="s">
        <v>2556</v>
      </c>
      <c r="G436" s="29" t="s">
        <v>2557</v>
      </c>
      <c r="H436" s="31" t="s">
        <v>2558</v>
      </c>
      <c r="I436" s="30" t="s">
        <v>2559</v>
      </c>
      <c r="J436" s="30" t="s">
        <v>32</v>
      </c>
      <c r="K436" s="18" t="s">
        <v>19</v>
      </c>
      <c r="L436" s="19" t="s">
        <v>20</v>
      </c>
      <c r="M436" s="19">
        <v>48.71</v>
      </c>
      <c r="N436" s="19">
        <v>2.1</v>
      </c>
      <c r="O436" s="21">
        <v>49.73</v>
      </c>
      <c r="P436" s="31" t="s">
        <v>22</v>
      </c>
      <c r="Q436" s="22" t="s">
        <v>23</v>
      </c>
      <c r="R436" s="32">
        <v>6</v>
      </c>
      <c r="S436" s="33" t="s">
        <v>2560</v>
      </c>
    </row>
    <row r="437" spans="1:19" ht="68.25">
      <c r="A437" s="25" t="s">
        <v>24</v>
      </c>
      <c r="B437" s="26" t="s">
        <v>119</v>
      </c>
      <c r="C437" s="27"/>
      <c r="D437" s="28" t="s">
        <v>120</v>
      </c>
      <c r="E437" s="28"/>
      <c r="F437" s="129" t="s">
        <v>2563</v>
      </c>
      <c r="G437" s="29" t="s">
        <v>2564</v>
      </c>
      <c r="H437" s="31" t="s">
        <v>2565</v>
      </c>
      <c r="I437" s="30" t="s">
        <v>2559</v>
      </c>
      <c r="J437" s="30" t="s">
        <v>32</v>
      </c>
      <c r="K437" s="18" t="s">
        <v>19</v>
      </c>
      <c r="L437" s="19" t="s">
        <v>20</v>
      </c>
      <c r="M437" s="19">
        <v>48.71</v>
      </c>
      <c r="N437" s="19">
        <v>2.1</v>
      </c>
      <c r="O437" s="21">
        <v>49.73</v>
      </c>
      <c r="P437" s="31" t="s">
        <v>22</v>
      </c>
      <c r="Q437" s="22" t="s">
        <v>23</v>
      </c>
      <c r="R437" s="32">
        <v>7</v>
      </c>
      <c r="S437" s="33" t="s">
        <v>2566</v>
      </c>
    </row>
    <row r="438" spans="1:19" ht="29.25">
      <c r="A438" s="25" t="s">
        <v>24</v>
      </c>
      <c r="B438" s="26" t="s">
        <v>119</v>
      </c>
      <c r="C438" s="27"/>
      <c r="D438" s="28" t="s">
        <v>120</v>
      </c>
      <c r="E438" s="28"/>
      <c r="F438" s="129" t="s">
        <v>2569</v>
      </c>
      <c r="G438" s="29" t="s">
        <v>2570</v>
      </c>
      <c r="H438" s="31" t="s">
        <v>2571</v>
      </c>
      <c r="I438" s="30" t="s">
        <v>2559</v>
      </c>
      <c r="J438" s="30" t="s">
        <v>32</v>
      </c>
      <c r="K438" s="18" t="s">
        <v>19</v>
      </c>
      <c r="L438" s="19" t="s">
        <v>20</v>
      </c>
      <c r="M438" s="19">
        <v>48.71</v>
      </c>
      <c r="N438" s="19">
        <v>2.1</v>
      </c>
      <c r="O438" s="21">
        <v>49.73</v>
      </c>
      <c r="P438" s="31" t="s">
        <v>22</v>
      </c>
      <c r="Q438" s="22" t="s">
        <v>23</v>
      </c>
      <c r="R438" s="35">
        <v>5</v>
      </c>
      <c r="S438" s="33" t="s">
        <v>2572</v>
      </c>
    </row>
    <row r="439" spans="1:19" ht="22.5">
      <c r="A439" s="25" t="s">
        <v>24</v>
      </c>
      <c r="B439" s="26" t="s">
        <v>119</v>
      </c>
      <c r="C439" s="27" t="s">
        <v>26</v>
      </c>
      <c r="D439" s="28" t="s">
        <v>120</v>
      </c>
      <c r="E439" s="28"/>
      <c r="F439" s="129" t="s">
        <v>2573</v>
      </c>
      <c r="G439" s="29" t="s">
        <v>2574</v>
      </c>
      <c r="H439" s="31" t="s">
        <v>2575</v>
      </c>
      <c r="I439" s="30" t="s">
        <v>2576</v>
      </c>
      <c r="J439" s="30" t="s">
        <v>32</v>
      </c>
      <c r="K439" s="18" t="s">
        <v>19</v>
      </c>
      <c r="L439" s="19" t="s">
        <v>41</v>
      </c>
      <c r="M439" s="19">
        <v>0</v>
      </c>
      <c r="N439" s="19">
        <v>0</v>
      </c>
      <c r="O439" s="21">
        <v>0</v>
      </c>
      <c r="P439" s="173" t="s">
        <v>553</v>
      </c>
      <c r="Q439" s="22" t="s">
        <v>42</v>
      </c>
      <c r="R439" s="48"/>
      <c r="S439" s="49"/>
    </row>
    <row r="440" spans="1:19" ht="24">
      <c r="A440" s="25" t="s">
        <v>24</v>
      </c>
      <c r="B440" s="26" t="s">
        <v>119</v>
      </c>
      <c r="C440" s="27" t="s">
        <v>26</v>
      </c>
      <c r="D440" s="28" t="s">
        <v>120</v>
      </c>
      <c r="E440" s="28"/>
      <c r="F440" s="129" t="s">
        <v>2589</v>
      </c>
      <c r="G440" s="29" t="s">
        <v>2590</v>
      </c>
      <c r="H440" s="31" t="s">
        <v>2591</v>
      </c>
      <c r="I440" s="30" t="s">
        <v>2592</v>
      </c>
      <c r="J440" s="30" t="s">
        <v>32</v>
      </c>
      <c r="K440" s="18" t="s">
        <v>19</v>
      </c>
      <c r="L440" s="19" t="s">
        <v>41</v>
      </c>
      <c r="M440" s="19">
        <v>131.94999999999999</v>
      </c>
      <c r="N440" s="19" t="s">
        <v>44</v>
      </c>
      <c r="O440" s="21">
        <v>135.07</v>
      </c>
      <c r="P440" s="173" t="s">
        <v>553</v>
      </c>
      <c r="Q440" s="22" t="s">
        <v>42</v>
      </c>
      <c r="R440" s="48"/>
      <c r="S440" s="49"/>
    </row>
    <row r="441" spans="1:19" ht="24">
      <c r="A441" s="25" t="s">
        <v>24</v>
      </c>
      <c r="B441" s="26" t="s">
        <v>69</v>
      </c>
      <c r="C441" s="27"/>
      <c r="D441" s="28" t="s">
        <v>70</v>
      </c>
      <c r="E441" s="28"/>
      <c r="F441" s="129" t="s">
        <v>86</v>
      </c>
      <c r="G441" s="29" t="s">
        <v>87</v>
      </c>
      <c r="H441" s="31" t="s">
        <v>88</v>
      </c>
      <c r="I441" s="30" t="s">
        <v>89</v>
      </c>
      <c r="J441" s="30" t="s">
        <v>90</v>
      </c>
      <c r="K441" s="18" t="s">
        <v>19</v>
      </c>
      <c r="L441" s="75" t="s">
        <v>2613</v>
      </c>
      <c r="M441" s="40">
        <v>713.89</v>
      </c>
      <c r="N441" s="41">
        <v>5.5</v>
      </c>
      <c r="O441" s="42">
        <v>753.15</v>
      </c>
      <c r="P441" s="31" t="s">
        <v>91</v>
      </c>
      <c r="Q441" s="22" t="s">
        <v>42</v>
      </c>
      <c r="R441" s="32"/>
      <c r="S441" s="33"/>
    </row>
    <row r="442" spans="1:19" ht="30">
      <c r="A442" s="25" t="s">
        <v>24</v>
      </c>
      <c r="B442" s="26" t="s">
        <v>69</v>
      </c>
      <c r="C442" s="27" t="s">
        <v>26</v>
      </c>
      <c r="D442" s="28" t="s">
        <v>70</v>
      </c>
      <c r="E442" s="44"/>
      <c r="F442" s="129" t="s">
        <v>92</v>
      </c>
      <c r="G442" s="29" t="s">
        <v>93</v>
      </c>
      <c r="H442" s="31" t="s">
        <v>94</v>
      </c>
      <c r="I442" s="30" t="s">
        <v>95</v>
      </c>
      <c r="J442" s="30" t="s">
        <v>32</v>
      </c>
      <c r="K442" s="18" t="s">
        <v>19</v>
      </c>
      <c r="L442" s="19" t="s">
        <v>96</v>
      </c>
      <c r="M442" s="19">
        <f>263.9+263.9</f>
        <v>527.79999999999995</v>
      </c>
      <c r="N442" s="19">
        <v>5.5</v>
      </c>
      <c r="O442" s="21">
        <f>278.41+278.41</f>
        <v>556.82000000000005</v>
      </c>
      <c r="P442" s="31" t="s">
        <v>97</v>
      </c>
      <c r="Q442" s="22" t="s">
        <v>42</v>
      </c>
      <c r="R442" s="32"/>
      <c r="S442" s="33"/>
    </row>
    <row r="443" spans="1:19" ht="22.5">
      <c r="A443" s="25" t="s">
        <v>24</v>
      </c>
      <c r="B443" s="26" t="s">
        <v>69</v>
      </c>
      <c r="C443" s="27"/>
      <c r="D443" s="28" t="s">
        <v>70</v>
      </c>
      <c r="E443" s="28"/>
      <c r="F443" s="129" t="s">
        <v>537</v>
      </c>
      <c r="G443" s="29" t="s">
        <v>538</v>
      </c>
      <c r="H443" s="31" t="s">
        <v>539</v>
      </c>
      <c r="I443" s="30" t="s">
        <v>540</v>
      </c>
      <c r="J443" s="30" t="s">
        <v>32</v>
      </c>
      <c r="K443" s="18" t="s">
        <v>19</v>
      </c>
      <c r="L443" s="19" t="s">
        <v>41</v>
      </c>
      <c r="M443" s="19">
        <v>66.989999999999995</v>
      </c>
      <c r="N443" s="19">
        <v>5.5</v>
      </c>
      <c r="O443" s="21">
        <v>70.67</v>
      </c>
      <c r="P443" s="31" t="s">
        <v>110</v>
      </c>
      <c r="Q443" s="22" t="s">
        <v>42</v>
      </c>
      <c r="R443" s="32"/>
      <c r="S443" s="33"/>
    </row>
    <row r="444" spans="1:19" ht="22.5">
      <c r="A444" s="25" t="s">
        <v>24</v>
      </c>
      <c r="B444" s="26" t="s">
        <v>69</v>
      </c>
      <c r="C444" s="27"/>
      <c r="D444" s="28" t="s">
        <v>70</v>
      </c>
      <c r="E444" s="28"/>
      <c r="F444" s="129" t="s">
        <v>541</v>
      </c>
      <c r="G444" s="29" t="s">
        <v>542</v>
      </c>
      <c r="H444" s="87" t="s">
        <v>543</v>
      </c>
      <c r="I444" s="30" t="s">
        <v>540</v>
      </c>
      <c r="J444" s="30" t="s">
        <v>32</v>
      </c>
      <c r="K444" s="18" t="s">
        <v>19</v>
      </c>
      <c r="L444" s="19" t="s">
        <v>41</v>
      </c>
      <c r="M444" s="19">
        <v>0</v>
      </c>
      <c r="N444" s="19">
        <v>0</v>
      </c>
      <c r="O444" s="21">
        <v>0</v>
      </c>
      <c r="P444" s="31" t="s">
        <v>110</v>
      </c>
      <c r="Q444" s="22" t="s">
        <v>42</v>
      </c>
      <c r="R444" s="32"/>
      <c r="S444" s="33"/>
    </row>
    <row r="445" spans="1:19" ht="22.5">
      <c r="A445" s="25" t="s">
        <v>24</v>
      </c>
      <c r="B445" s="26" t="s">
        <v>69</v>
      </c>
      <c r="C445" s="27"/>
      <c r="D445" s="28" t="s">
        <v>70</v>
      </c>
      <c r="E445" s="44"/>
      <c r="F445" s="129" t="s">
        <v>561</v>
      </c>
      <c r="G445" s="29" t="s">
        <v>562</v>
      </c>
      <c r="H445" s="31" t="s">
        <v>563</v>
      </c>
      <c r="I445" s="30" t="s">
        <v>564</v>
      </c>
      <c r="J445" s="30" t="s">
        <v>18</v>
      </c>
      <c r="K445" s="18" t="s">
        <v>19</v>
      </c>
      <c r="L445" s="19" t="s">
        <v>41</v>
      </c>
      <c r="M445" s="19">
        <v>344.09</v>
      </c>
      <c r="N445" s="19">
        <v>5.5</v>
      </c>
      <c r="O445" s="21">
        <v>363.01</v>
      </c>
      <c r="P445" s="31" t="s">
        <v>565</v>
      </c>
      <c r="Q445" s="22" t="s">
        <v>42</v>
      </c>
      <c r="R445" s="32"/>
      <c r="S445" s="33"/>
    </row>
    <row r="446" spans="1:19" ht="22.5">
      <c r="A446" s="25" t="s">
        <v>24</v>
      </c>
      <c r="B446" s="26" t="s">
        <v>69</v>
      </c>
      <c r="C446" s="27"/>
      <c r="D446" s="28" t="s">
        <v>70</v>
      </c>
      <c r="E446" s="28"/>
      <c r="F446" s="129" t="s">
        <v>595</v>
      </c>
      <c r="G446" s="29" t="s">
        <v>596</v>
      </c>
      <c r="H446" s="31" t="s">
        <v>597</v>
      </c>
      <c r="I446" s="30" t="s">
        <v>598</v>
      </c>
      <c r="J446" s="30" t="s">
        <v>90</v>
      </c>
      <c r="K446" s="18" t="s">
        <v>19</v>
      </c>
      <c r="L446" s="19" t="s">
        <v>599</v>
      </c>
      <c r="M446" s="19">
        <v>147.18</v>
      </c>
      <c r="N446" s="19">
        <v>5.5</v>
      </c>
      <c r="O446" s="21">
        <v>155.27000000000001</v>
      </c>
      <c r="P446" s="31" t="s">
        <v>97</v>
      </c>
      <c r="Q446" s="22" t="s">
        <v>42</v>
      </c>
      <c r="R446" s="32"/>
      <c r="S446" s="33"/>
    </row>
    <row r="447" spans="1:19" ht="22.5">
      <c r="A447" s="25" t="s">
        <v>24</v>
      </c>
      <c r="B447" s="26" t="s">
        <v>69</v>
      </c>
      <c r="C447" s="27" t="s">
        <v>26</v>
      </c>
      <c r="D447" s="28" t="s">
        <v>70</v>
      </c>
      <c r="E447" s="28"/>
      <c r="F447" s="165" t="s">
        <v>600</v>
      </c>
      <c r="G447" s="29" t="s">
        <v>601</v>
      </c>
      <c r="H447" s="31" t="s">
        <v>602</v>
      </c>
      <c r="I447" s="30" t="s">
        <v>603</v>
      </c>
      <c r="J447" s="30" t="s">
        <v>32</v>
      </c>
      <c r="K447" s="88" t="s">
        <v>21</v>
      </c>
      <c r="L447" s="19" t="s">
        <v>450</v>
      </c>
      <c r="M447" s="19">
        <v>62.88</v>
      </c>
      <c r="N447" s="19">
        <v>5.5</v>
      </c>
      <c r="O447" s="21">
        <v>66.34</v>
      </c>
      <c r="P447" s="31" t="s">
        <v>22</v>
      </c>
      <c r="Q447" s="22" t="s">
        <v>23</v>
      </c>
      <c r="R447" s="32"/>
      <c r="S447" s="33"/>
    </row>
    <row r="448" spans="1:19" ht="30">
      <c r="A448" s="25" t="s">
        <v>24</v>
      </c>
      <c r="B448" s="26" t="s">
        <v>69</v>
      </c>
      <c r="C448" s="27"/>
      <c r="D448" s="28" t="s">
        <v>70</v>
      </c>
      <c r="E448" s="28"/>
      <c r="F448" s="129" t="s">
        <v>604</v>
      </c>
      <c r="G448" s="29" t="s">
        <v>605</v>
      </c>
      <c r="H448" s="31" t="s">
        <v>606</v>
      </c>
      <c r="I448" s="30" t="s">
        <v>607</v>
      </c>
      <c r="J448" s="30" t="s">
        <v>18</v>
      </c>
      <c r="K448" s="18" t="s">
        <v>19</v>
      </c>
      <c r="L448" s="19" t="s">
        <v>608</v>
      </c>
      <c r="M448" s="19">
        <v>92.37</v>
      </c>
      <c r="N448" s="19">
        <v>5.5</v>
      </c>
      <c r="O448" s="21">
        <v>97.45</v>
      </c>
      <c r="P448" s="31" t="s">
        <v>609</v>
      </c>
      <c r="Q448" s="22" t="s">
        <v>42</v>
      </c>
      <c r="R448" s="32"/>
      <c r="S448" s="33"/>
    </row>
    <row r="449" spans="1:19" ht="22.5">
      <c r="A449" s="25" t="s">
        <v>24</v>
      </c>
      <c r="B449" s="26" t="s">
        <v>69</v>
      </c>
      <c r="C449" s="27"/>
      <c r="D449" s="28" t="s">
        <v>70</v>
      </c>
      <c r="E449" s="28"/>
      <c r="F449" s="129" t="s">
        <v>610</v>
      </c>
      <c r="G449" s="29" t="s">
        <v>611</v>
      </c>
      <c r="H449" s="31" t="s">
        <v>612</v>
      </c>
      <c r="I449" s="30" t="s">
        <v>607</v>
      </c>
      <c r="J449" s="30" t="s">
        <v>18</v>
      </c>
      <c r="K449" s="18" t="s">
        <v>19</v>
      </c>
      <c r="L449" s="54">
        <v>2003117</v>
      </c>
      <c r="M449" s="19">
        <v>113.68</v>
      </c>
      <c r="N449" s="19">
        <v>5.5</v>
      </c>
      <c r="O449" s="21">
        <v>119.93</v>
      </c>
      <c r="P449" s="31" t="s">
        <v>110</v>
      </c>
      <c r="Q449" s="22" t="s">
        <v>42</v>
      </c>
      <c r="R449" s="32"/>
      <c r="S449" s="33"/>
    </row>
    <row r="450" spans="1:19" ht="22.5">
      <c r="A450" s="25" t="s">
        <v>24</v>
      </c>
      <c r="B450" s="26" t="s">
        <v>69</v>
      </c>
      <c r="C450" s="27" t="s">
        <v>26</v>
      </c>
      <c r="D450" s="28" t="s">
        <v>70</v>
      </c>
      <c r="E450" s="28"/>
      <c r="F450" s="129" t="s">
        <v>129</v>
      </c>
      <c r="G450" s="29" t="s">
        <v>130</v>
      </c>
      <c r="H450" s="31" t="s">
        <v>131</v>
      </c>
      <c r="I450" s="30" t="s">
        <v>132</v>
      </c>
      <c r="J450" s="30" t="s">
        <v>32</v>
      </c>
      <c r="K450" s="18" t="s">
        <v>19</v>
      </c>
      <c r="L450" s="19" t="s">
        <v>20</v>
      </c>
      <c r="M450" s="19">
        <v>0</v>
      </c>
      <c r="N450" s="19">
        <v>0</v>
      </c>
      <c r="O450" s="21">
        <v>0</v>
      </c>
      <c r="P450" s="31" t="s">
        <v>22</v>
      </c>
      <c r="Q450" s="22" t="s">
        <v>23</v>
      </c>
      <c r="R450" s="32"/>
      <c r="S450" s="33"/>
    </row>
    <row r="451" spans="1:19" ht="22.5">
      <c r="A451" s="25" t="s">
        <v>24</v>
      </c>
      <c r="B451" s="26" t="s">
        <v>69</v>
      </c>
      <c r="C451" s="27" t="s">
        <v>26</v>
      </c>
      <c r="D451" s="28" t="s">
        <v>70</v>
      </c>
      <c r="E451" s="28"/>
      <c r="F451" s="129" t="s">
        <v>134</v>
      </c>
      <c r="G451" s="29" t="s">
        <v>135</v>
      </c>
      <c r="H451" s="31" t="s">
        <v>136</v>
      </c>
      <c r="I451" s="30" t="s">
        <v>137</v>
      </c>
      <c r="J451" s="30" t="s">
        <v>90</v>
      </c>
      <c r="K451" s="18" t="s">
        <v>19</v>
      </c>
      <c r="L451" s="19" t="s">
        <v>20</v>
      </c>
      <c r="M451" s="19">
        <v>165.45</v>
      </c>
      <c r="N451" s="19">
        <v>5.5</v>
      </c>
      <c r="O451" s="21">
        <v>174.55</v>
      </c>
      <c r="P451" s="31" t="s">
        <v>110</v>
      </c>
      <c r="Q451" s="22" t="s">
        <v>42</v>
      </c>
      <c r="R451" s="32"/>
      <c r="S451" s="33"/>
    </row>
    <row r="452" spans="1:19" ht="22.5">
      <c r="A452" s="25" t="s">
        <v>24</v>
      </c>
      <c r="B452" s="26" t="s">
        <v>69</v>
      </c>
      <c r="C452" s="27" t="s">
        <v>26</v>
      </c>
      <c r="D452" s="28" t="s">
        <v>70</v>
      </c>
      <c r="E452" s="28"/>
      <c r="F452" s="129" t="s">
        <v>664</v>
      </c>
      <c r="G452" s="29" t="s">
        <v>665</v>
      </c>
      <c r="H452" s="31" t="s">
        <v>666</v>
      </c>
      <c r="I452" s="30" t="s">
        <v>667</v>
      </c>
      <c r="J452" s="30" t="s">
        <v>32</v>
      </c>
      <c r="K452" s="18" t="s">
        <v>19</v>
      </c>
      <c r="L452" s="19" t="s">
        <v>41</v>
      </c>
      <c r="M452" s="19">
        <v>158.74</v>
      </c>
      <c r="N452" s="19">
        <v>0</v>
      </c>
      <c r="O452" s="21">
        <v>158.74</v>
      </c>
      <c r="P452" s="31" t="s">
        <v>174</v>
      </c>
      <c r="Q452" s="22" t="s">
        <v>42</v>
      </c>
      <c r="R452" s="32"/>
      <c r="S452" s="33"/>
    </row>
    <row r="453" spans="1:19" ht="33.75">
      <c r="A453" s="25" t="s">
        <v>24</v>
      </c>
      <c r="B453" s="26" t="s">
        <v>69</v>
      </c>
      <c r="C453" s="27"/>
      <c r="D453" s="28" t="s">
        <v>70</v>
      </c>
      <c r="E453" s="28"/>
      <c r="F453" s="129" t="s">
        <v>668</v>
      </c>
      <c r="G453" s="29" t="s">
        <v>669</v>
      </c>
      <c r="H453" s="31" t="s">
        <v>670</v>
      </c>
      <c r="I453" s="38" t="s">
        <v>671</v>
      </c>
      <c r="J453" s="30" t="s">
        <v>90</v>
      </c>
      <c r="K453" s="18" t="s">
        <v>19</v>
      </c>
      <c r="L453" s="19" t="s">
        <v>672</v>
      </c>
      <c r="M453" s="19">
        <v>68.819999999999993</v>
      </c>
      <c r="N453" s="19">
        <v>5.5</v>
      </c>
      <c r="O453" s="21">
        <v>72.61</v>
      </c>
      <c r="P453" s="31" t="s">
        <v>553</v>
      </c>
      <c r="Q453" s="22" t="s">
        <v>42</v>
      </c>
      <c r="R453" s="32"/>
      <c r="S453" s="33"/>
    </row>
    <row r="454" spans="1:19" ht="36">
      <c r="A454" s="25" t="s">
        <v>24</v>
      </c>
      <c r="B454" s="26" t="s">
        <v>69</v>
      </c>
      <c r="C454" s="27" t="s">
        <v>26</v>
      </c>
      <c r="D454" s="28" t="s">
        <v>70</v>
      </c>
      <c r="E454" s="28"/>
      <c r="F454" s="129" t="s">
        <v>673</v>
      </c>
      <c r="G454" s="29" t="s">
        <v>674</v>
      </c>
      <c r="H454" s="31" t="s">
        <v>675</v>
      </c>
      <c r="I454" s="30" t="s">
        <v>676</v>
      </c>
      <c r="J454" s="30" t="s">
        <v>18</v>
      </c>
      <c r="K454" s="18" t="s">
        <v>19</v>
      </c>
      <c r="L454" s="19" t="s">
        <v>41</v>
      </c>
      <c r="M454" s="19">
        <v>108.61</v>
      </c>
      <c r="N454" s="19">
        <v>5.5</v>
      </c>
      <c r="O454" s="21">
        <v>114.58</v>
      </c>
      <c r="P454" s="31" t="s">
        <v>110</v>
      </c>
      <c r="Q454" s="22" t="s">
        <v>42</v>
      </c>
      <c r="R454" s="32"/>
      <c r="S454" s="33"/>
    </row>
    <row r="455" spans="1:19" ht="22.5">
      <c r="A455" s="25" t="s">
        <v>24</v>
      </c>
      <c r="B455" s="26" t="s">
        <v>69</v>
      </c>
      <c r="C455" s="27"/>
      <c r="D455" s="28" t="s">
        <v>70</v>
      </c>
      <c r="E455" s="28"/>
      <c r="F455" s="129" t="s">
        <v>677</v>
      </c>
      <c r="G455" s="29" t="s">
        <v>678</v>
      </c>
      <c r="H455" s="31" t="s">
        <v>679</v>
      </c>
      <c r="I455" s="30" t="s">
        <v>435</v>
      </c>
      <c r="J455" s="30" t="s">
        <v>32</v>
      </c>
      <c r="K455" s="18" t="s">
        <v>19</v>
      </c>
      <c r="L455" s="19" t="s">
        <v>450</v>
      </c>
      <c r="M455" s="19">
        <v>57.24</v>
      </c>
      <c r="N455" s="19">
        <v>5.5</v>
      </c>
      <c r="O455" s="21">
        <v>60.39</v>
      </c>
      <c r="P455" s="31" t="s">
        <v>22</v>
      </c>
      <c r="Q455" s="22" t="s">
        <v>23</v>
      </c>
      <c r="R455" s="32"/>
      <c r="S455" s="33"/>
    </row>
    <row r="456" spans="1:19" ht="22.5">
      <c r="A456" s="25" t="s">
        <v>24</v>
      </c>
      <c r="B456" s="26" t="s">
        <v>69</v>
      </c>
      <c r="C456" s="27"/>
      <c r="D456" s="28" t="s">
        <v>70</v>
      </c>
      <c r="E456" s="28"/>
      <c r="F456" s="129" t="s">
        <v>689</v>
      </c>
      <c r="G456" s="29" t="s">
        <v>690</v>
      </c>
      <c r="H456" s="31" t="s">
        <v>691</v>
      </c>
      <c r="I456" s="30" t="s">
        <v>692</v>
      </c>
      <c r="J456" s="30" t="s">
        <v>32</v>
      </c>
      <c r="K456" s="18" t="s">
        <v>19</v>
      </c>
      <c r="L456" s="19" t="s">
        <v>20</v>
      </c>
      <c r="M456" s="19">
        <v>0</v>
      </c>
      <c r="N456" s="19">
        <v>0</v>
      </c>
      <c r="O456" s="21">
        <v>0</v>
      </c>
      <c r="P456" s="31" t="s">
        <v>22</v>
      </c>
      <c r="Q456" s="22" t="s">
        <v>23</v>
      </c>
      <c r="R456" s="32"/>
      <c r="S456" s="33"/>
    </row>
    <row r="457" spans="1:19" ht="22.5">
      <c r="A457" s="25" t="s">
        <v>24</v>
      </c>
      <c r="B457" s="26" t="s">
        <v>69</v>
      </c>
      <c r="C457" s="27"/>
      <c r="D457" s="28" t="s">
        <v>70</v>
      </c>
      <c r="E457" s="28"/>
      <c r="F457" s="129" t="s">
        <v>697</v>
      </c>
      <c r="G457" s="29" t="s">
        <v>698</v>
      </c>
      <c r="H457" s="31"/>
      <c r="I457" s="30" t="s">
        <v>699</v>
      </c>
      <c r="J457" s="30" t="s">
        <v>700</v>
      </c>
      <c r="K457" s="18" t="s">
        <v>19</v>
      </c>
      <c r="L457" s="19" t="s">
        <v>41</v>
      </c>
      <c r="M457" s="19">
        <v>0</v>
      </c>
      <c r="N457" s="19">
        <v>0</v>
      </c>
      <c r="O457" s="21">
        <v>0</v>
      </c>
      <c r="P457" s="31" t="s">
        <v>553</v>
      </c>
      <c r="Q457" s="22" t="s">
        <v>42</v>
      </c>
      <c r="R457" s="32"/>
      <c r="S457" s="33"/>
    </row>
    <row r="458" spans="1:19" ht="22.5">
      <c r="A458" s="25" t="s">
        <v>24</v>
      </c>
      <c r="B458" s="26" t="s">
        <v>69</v>
      </c>
      <c r="C458" s="27"/>
      <c r="D458" s="28" t="s">
        <v>70</v>
      </c>
      <c r="E458" s="28"/>
      <c r="F458" s="129" t="s">
        <v>701</v>
      </c>
      <c r="G458" s="29" t="s">
        <v>702</v>
      </c>
      <c r="H458" s="31" t="s">
        <v>703</v>
      </c>
      <c r="I458" s="30" t="s">
        <v>699</v>
      </c>
      <c r="J458" s="30" t="s">
        <v>32</v>
      </c>
      <c r="K458" s="18" t="s">
        <v>19</v>
      </c>
      <c r="L458" s="19" t="s">
        <v>704</v>
      </c>
      <c r="M458" s="19">
        <v>90.06</v>
      </c>
      <c r="N458" s="19">
        <v>2.4</v>
      </c>
      <c r="O458" s="21">
        <v>91.95</v>
      </c>
      <c r="P458" s="31" t="s">
        <v>553</v>
      </c>
      <c r="Q458" s="22" t="s">
        <v>42</v>
      </c>
      <c r="R458" s="57"/>
      <c r="S458" s="43"/>
    </row>
    <row r="459" spans="1:19" ht="24">
      <c r="A459" s="25" t="s">
        <v>24</v>
      </c>
      <c r="B459" s="26" t="s">
        <v>69</v>
      </c>
      <c r="C459" s="27"/>
      <c r="D459" s="28" t="s">
        <v>70</v>
      </c>
      <c r="E459" s="28"/>
      <c r="F459" s="129" t="s">
        <v>705</v>
      </c>
      <c r="G459" s="29" t="s">
        <v>706</v>
      </c>
      <c r="H459" s="31" t="s">
        <v>707</v>
      </c>
      <c r="I459" s="30" t="s">
        <v>699</v>
      </c>
      <c r="J459" s="30" t="s">
        <v>700</v>
      </c>
      <c r="K459" s="18" t="s">
        <v>19</v>
      </c>
      <c r="L459" s="19">
        <v>2001727</v>
      </c>
      <c r="M459" s="19">
        <v>33.53</v>
      </c>
      <c r="N459" s="19">
        <v>5.5</v>
      </c>
      <c r="O459" s="21">
        <v>35.369999999999997</v>
      </c>
      <c r="P459" s="31" t="s">
        <v>553</v>
      </c>
      <c r="Q459" s="22" t="s">
        <v>42</v>
      </c>
      <c r="R459" s="32"/>
      <c r="S459" s="33"/>
    </row>
    <row r="460" spans="1:19" ht="22.5">
      <c r="A460" s="25" t="s">
        <v>24</v>
      </c>
      <c r="B460" s="26" t="s">
        <v>69</v>
      </c>
      <c r="C460" s="27" t="s">
        <v>26</v>
      </c>
      <c r="D460" s="28" t="s">
        <v>70</v>
      </c>
      <c r="E460" s="28"/>
      <c r="F460" s="129" t="s">
        <v>708</v>
      </c>
      <c r="G460" s="29" t="s">
        <v>709</v>
      </c>
      <c r="H460" s="31" t="s">
        <v>710</v>
      </c>
      <c r="I460" s="30" t="s">
        <v>711</v>
      </c>
      <c r="J460" s="30" t="s">
        <v>700</v>
      </c>
      <c r="K460" s="18" t="s">
        <v>19</v>
      </c>
      <c r="L460" s="19" t="s">
        <v>552</v>
      </c>
      <c r="M460" s="19">
        <v>37.5</v>
      </c>
      <c r="N460" s="19">
        <v>5.5</v>
      </c>
      <c r="O460" s="21">
        <v>39.56</v>
      </c>
      <c r="P460" s="31" t="s">
        <v>553</v>
      </c>
      <c r="Q460" s="22" t="s">
        <v>42</v>
      </c>
      <c r="R460" s="32"/>
      <c r="S460" s="33"/>
    </row>
    <row r="461" spans="1:19" ht="22.5">
      <c r="A461" s="25" t="s">
        <v>24</v>
      </c>
      <c r="B461" s="26" t="s">
        <v>69</v>
      </c>
      <c r="C461" s="27"/>
      <c r="D461" s="28" t="s">
        <v>70</v>
      </c>
      <c r="E461" s="69"/>
      <c r="F461" s="153" t="s">
        <v>712</v>
      </c>
      <c r="G461" s="52" t="s">
        <v>713</v>
      </c>
      <c r="H461" s="70" t="s">
        <v>714</v>
      </c>
      <c r="I461" s="30" t="s">
        <v>715</v>
      </c>
      <c r="J461" s="30" t="s">
        <v>32</v>
      </c>
      <c r="K461" s="18" t="s">
        <v>19</v>
      </c>
      <c r="L461" s="19" t="s">
        <v>41</v>
      </c>
      <c r="M461" s="19">
        <v>63.64</v>
      </c>
      <c r="N461" s="19">
        <v>2.1</v>
      </c>
      <c r="O461" s="21">
        <v>64.98</v>
      </c>
      <c r="P461" s="31" t="s">
        <v>553</v>
      </c>
      <c r="Q461" s="22" t="s">
        <v>42</v>
      </c>
      <c r="R461" s="32"/>
      <c r="S461" s="33"/>
    </row>
    <row r="462" spans="1:19" ht="22.5">
      <c r="A462" s="25" t="s">
        <v>24</v>
      </c>
      <c r="B462" s="26" t="s">
        <v>69</v>
      </c>
      <c r="C462" s="27" t="s">
        <v>26</v>
      </c>
      <c r="D462" s="28" t="s">
        <v>70</v>
      </c>
      <c r="E462" s="28"/>
      <c r="F462" s="129" t="s">
        <v>716</v>
      </c>
      <c r="G462" s="29" t="s">
        <v>717</v>
      </c>
      <c r="H462" s="31" t="s">
        <v>718</v>
      </c>
      <c r="I462" s="30" t="s">
        <v>719</v>
      </c>
      <c r="J462" s="30" t="s">
        <v>32</v>
      </c>
      <c r="K462" s="18" t="s">
        <v>19</v>
      </c>
      <c r="L462" s="19" t="s">
        <v>450</v>
      </c>
      <c r="M462" s="19">
        <v>353.22</v>
      </c>
      <c r="N462" s="19">
        <v>5.5</v>
      </c>
      <c r="O462" s="21">
        <v>372.65</v>
      </c>
      <c r="P462" s="173" t="s">
        <v>97</v>
      </c>
      <c r="Q462" s="22" t="s">
        <v>42</v>
      </c>
      <c r="R462" s="48"/>
      <c r="S462" s="49"/>
    </row>
    <row r="463" spans="1:19" ht="22.5">
      <c r="A463" s="25" t="s">
        <v>24</v>
      </c>
      <c r="B463" s="26" t="s">
        <v>69</v>
      </c>
      <c r="C463" s="27"/>
      <c r="D463" s="28" t="s">
        <v>70</v>
      </c>
      <c r="E463" s="28"/>
      <c r="F463" s="129" t="s">
        <v>720</v>
      </c>
      <c r="G463" s="29" t="s">
        <v>721</v>
      </c>
      <c r="H463" s="31" t="s">
        <v>722</v>
      </c>
      <c r="I463" s="30" t="s">
        <v>723</v>
      </c>
      <c r="J463" s="30" t="s">
        <v>32</v>
      </c>
      <c r="K463" s="18" t="s">
        <v>19</v>
      </c>
      <c r="L463" s="19" t="s">
        <v>20</v>
      </c>
      <c r="M463" s="19">
        <v>0</v>
      </c>
      <c r="N463" s="19">
        <v>0</v>
      </c>
      <c r="O463" s="21">
        <v>0</v>
      </c>
      <c r="P463" s="31" t="s">
        <v>22</v>
      </c>
      <c r="Q463" s="22" t="s">
        <v>23</v>
      </c>
      <c r="R463" s="32"/>
      <c r="S463" s="33"/>
    </row>
    <row r="464" spans="1:19" ht="22.5">
      <c r="A464" s="25" t="s">
        <v>24</v>
      </c>
      <c r="B464" s="26" t="s">
        <v>69</v>
      </c>
      <c r="C464" s="27" t="s">
        <v>26</v>
      </c>
      <c r="D464" s="28" t="s">
        <v>70</v>
      </c>
      <c r="E464" s="28"/>
      <c r="F464" s="129" t="s">
        <v>724</v>
      </c>
      <c r="G464" s="29" t="s">
        <v>725</v>
      </c>
      <c r="H464" s="31" t="s">
        <v>726</v>
      </c>
      <c r="I464" s="30" t="s">
        <v>435</v>
      </c>
      <c r="J464" s="30" t="s">
        <v>32</v>
      </c>
      <c r="K464" s="18" t="s">
        <v>19</v>
      </c>
      <c r="L464" s="19" t="s">
        <v>313</v>
      </c>
      <c r="M464" s="19">
        <v>57.3</v>
      </c>
      <c r="N464" s="19">
        <v>5.5</v>
      </c>
      <c r="O464" s="21">
        <v>60.45</v>
      </c>
      <c r="P464" s="173" t="s">
        <v>22</v>
      </c>
      <c r="Q464" s="22" t="s">
        <v>23</v>
      </c>
      <c r="R464" s="48"/>
      <c r="S464" s="49"/>
    </row>
    <row r="465" spans="1:19" ht="22.5">
      <c r="A465" s="25" t="s">
        <v>24</v>
      </c>
      <c r="B465" s="26" t="s">
        <v>69</v>
      </c>
      <c r="C465" s="27" t="s">
        <v>26</v>
      </c>
      <c r="D465" s="28" t="s">
        <v>70</v>
      </c>
      <c r="E465" s="28"/>
      <c r="F465" s="129" t="s">
        <v>727</v>
      </c>
      <c r="G465" s="52" t="s">
        <v>728</v>
      </c>
      <c r="H465" s="31" t="s">
        <v>729</v>
      </c>
      <c r="I465" s="72" t="s">
        <v>730</v>
      </c>
      <c r="J465" s="30" t="s">
        <v>32</v>
      </c>
      <c r="K465" s="18" t="s">
        <v>19</v>
      </c>
      <c r="L465" s="19" t="s">
        <v>20</v>
      </c>
      <c r="M465" s="19">
        <v>30.71</v>
      </c>
      <c r="N465" s="19">
        <v>2.1</v>
      </c>
      <c r="O465" s="21">
        <v>31.35</v>
      </c>
      <c r="P465" s="173" t="s">
        <v>22</v>
      </c>
      <c r="Q465" s="22" t="s">
        <v>23</v>
      </c>
      <c r="R465" s="48">
        <v>2</v>
      </c>
      <c r="S465" s="49" t="s">
        <v>731</v>
      </c>
    </row>
    <row r="466" spans="1:19" ht="22.5">
      <c r="A466" s="25" t="s">
        <v>24</v>
      </c>
      <c r="B466" s="26" t="s">
        <v>69</v>
      </c>
      <c r="C466" s="27"/>
      <c r="D466" s="28" t="s">
        <v>70</v>
      </c>
      <c r="E466" s="28"/>
      <c r="F466" s="129" t="s">
        <v>732</v>
      </c>
      <c r="G466" s="29" t="s">
        <v>733</v>
      </c>
      <c r="H466" s="31" t="s">
        <v>734</v>
      </c>
      <c r="I466" s="30" t="s">
        <v>735</v>
      </c>
      <c r="J466" s="30" t="s">
        <v>32</v>
      </c>
      <c r="K466" s="18" t="s">
        <v>19</v>
      </c>
      <c r="L466" s="19" t="s">
        <v>20</v>
      </c>
      <c r="M466" s="19">
        <v>48.56</v>
      </c>
      <c r="N466" s="19">
        <v>5.5</v>
      </c>
      <c r="O466" s="21">
        <v>51.23</v>
      </c>
      <c r="P466" s="173" t="s">
        <v>22</v>
      </c>
      <c r="Q466" s="22" t="s">
        <v>23</v>
      </c>
      <c r="R466" s="48"/>
      <c r="S466" s="49"/>
    </row>
    <row r="467" spans="1:19" ht="24">
      <c r="A467" s="25" t="s">
        <v>24</v>
      </c>
      <c r="B467" s="26" t="s">
        <v>69</v>
      </c>
      <c r="C467" s="27"/>
      <c r="D467" s="28" t="s">
        <v>70</v>
      </c>
      <c r="E467" s="28"/>
      <c r="F467" s="129" t="s">
        <v>747</v>
      </c>
      <c r="G467" s="29" t="s">
        <v>748</v>
      </c>
      <c r="H467" s="31" t="s">
        <v>749</v>
      </c>
      <c r="I467" s="30" t="s">
        <v>750</v>
      </c>
      <c r="J467" s="30" t="s">
        <v>32</v>
      </c>
      <c r="K467" s="18" t="s">
        <v>19</v>
      </c>
      <c r="L467" s="19" t="s">
        <v>41</v>
      </c>
      <c r="M467" s="19">
        <v>325.82</v>
      </c>
      <c r="N467" s="19">
        <v>5.5</v>
      </c>
      <c r="O467" s="21">
        <v>343.74</v>
      </c>
      <c r="P467" s="31" t="s">
        <v>553</v>
      </c>
      <c r="Q467" s="22" t="s">
        <v>42</v>
      </c>
      <c r="R467" s="32"/>
      <c r="S467" s="33"/>
    </row>
    <row r="468" spans="1:19" ht="24.75">
      <c r="A468" s="25" t="s">
        <v>24</v>
      </c>
      <c r="B468" s="26" t="s">
        <v>69</v>
      </c>
      <c r="C468" s="60"/>
      <c r="D468" s="61">
        <v>18</v>
      </c>
      <c r="E468" s="61"/>
      <c r="F468" s="160" t="s">
        <v>782</v>
      </c>
      <c r="G468" s="63" t="s">
        <v>783</v>
      </c>
      <c r="H468" s="63" t="s">
        <v>784</v>
      </c>
      <c r="I468" s="80" t="s">
        <v>785</v>
      </c>
      <c r="J468" s="86" t="s">
        <v>32</v>
      </c>
      <c r="K468" s="50" t="s">
        <v>19</v>
      </c>
      <c r="L468" s="19" t="s">
        <v>786</v>
      </c>
      <c r="M468" s="19">
        <v>234.21</v>
      </c>
      <c r="N468" s="19">
        <v>2.1</v>
      </c>
      <c r="O468" s="21">
        <v>239.13</v>
      </c>
      <c r="P468" s="63" t="s">
        <v>174</v>
      </c>
      <c r="Q468" s="22" t="s">
        <v>42</v>
      </c>
      <c r="R468" s="35"/>
      <c r="S468" s="33"/>
    </row>
    <row r="469" spans="1:19" ht="30">
      <c r="A469" s="25" t="s">
        <v>24</v>
      </c>
      <c r="B469" s="26" t="s">
        <v>69</v>
      </c>
      <c r="C469" s="27"/>
      <c r="D469" s="28" t="s">
        <v>70</v>
      </c>
      <c r="E469" s="28"/>
      <c r="F469" s="129" t="s">
        <v>818</v>
      </c>
      <c r="G469" s="29" t="s">
        <v>819</v>
      </c>
      <c r="H469" s="31" t="s">
        <v>820</v>
      </c>
      <c r="I469" s="30" t="s">
        <v>607</v>
      </c>
      <c r="J469" s="30" t="s">
        <v>18</v>
      </c>
      <c r="K469" s="18" t="s">
        <v>19</v>
      </c>
      <c r="L469" s="19" t="s">
        <v>821</v>
      </c>
      <c r="M469" s="19">
        <v>133.97999999999999</v>
      </c>
      <c r="N469" s="19">
        <v>5.5</v>
      </c>
      <c r="O469" s="21">
        <v>141.35</v>
      </c>
      <c r="P469" s="31" t="s">
        <v>110</v>
      </c>
      <c r="Q469" s="22" t="s">
        <v>42</v>
      </c>
      <c r="R469" s="57"/>
      <c r="S469" s="43"/>
    </row>
    <row r="470" spans="1:19" ht="34.5">
      <c r="A470" s="25" t="s">
        <v>24</v>
      </c>
      <c r="B470" s="26" t="s">
        <v>69</v>
      </c>
      <c r="C470" s="27"/>
      <c r="D470" s="28" t="s">
        <v>70</v>
      </c>
      <c r="E470" s="28"/>
      <c r="F470" s="129" t="s">
        <v>822</v>
      </c>
      <c r="G470" s="29"/>
      <c r="H470" s="31"/>
      <c r="I470" s="30"/>
      <c r="J470" s="30"/>
      <c r="K470" s="89" t="s">
        <v>823</v>
      </c>
      <c r="L470" s="19" t="s">
        <v>824</v>
      </c>
      <c r="M470" s="19">
        <v>58.36</v>
      </c>
      <c r="N470" s="19">
        <v>2.1</v>
      </c>
      <c r="O470" s="21">
        <v>59.59</v>
      </c>
      <c r="P470" s="31" t="s">
        <v>97</v>
      </c>
      <c r="Q470" s="22" t="s">
        <v>42</v>
      </c>
      <c r="R470" s="32"/>
      <c r="S470" s="33"/>
    </row>
    <row r="471" spans="1:19" ht="30">
      <c r="A471" s="25" t="s">
        <v>24</v>
      </c>
      <c r="B471" s="26" t="s">
        <v>69</v>
      </c>
      <c r="C471" s="27"/>
      <c r="D471" s="28" t="s">
        <v>70</v>
      </c>
      <c r="E471" s="28"/>
      <c r="F471" s="129" t="s">
        <v>852</v>
      </c>
      <c r="G471" s="29" t="s">
        <v>853</v>
      </c>
      <c r="H471" s="31" t="s">
        <v>854</v>
      </c>
      <c r="I471" s="30" t="s">
        <v>855</v>
      </c>
      <c r="J471" s="30" t="s">
        <v>90</v>
      </c>
      <c r="K471" s="18" t="s">
        <v>19</v>
      </c>
      <c r="L471" s="19" t="s">
        <v>856</v>
      </c>
      <c r="M471" s="91">
        <v>64.959999999999994</v>
      </c>
      <c r="N471" s="91">
        <v>5.5</v>
      </c>
      <c r="O471" s="21">
        <v>68.53</v>
      </c>
      <c r="P471" s="173" t="s">
        <v>553</v>
      </c>
      <c r="Q471" s="22" t="s">
        <v>42</v>
      </c>
      <c r="R471" s="48"/>
      <c r="S471" s="49"/>
    </row>
    <row r="472" spans="1:19" ht="30">
      <c r="A472" s="25" t="s">
        <v>24</v>
      </c>
      <c r="B472" s="26" t="s">
        <v>69</v>
      </c>
      <c r="C472" s="27" t="s">
        <v>26</v>
      </c>
      <c r="D472" s="28" t="s">
        <v>70</v>
      </c>
      <c r="E472" s="28"/>
      <c r="F472" s="129" t="s">
        <v>857</v>
      </c>
      <c r="G472" s="29" t="s">
        <v>858</v>
      </c>
      <c r="H472" s="31" t="s">
        <v>859</v>
      </c>
      <c r="I472" s="30" t="s">
        <v>860</v>
      </c>
      <c r="J472" s="30" t="s">
        <v>90</v>
      </c>
      <c r="K472" s="18" t="s">
        <v>19</v>
      </c>
      <c r="L472" s="178" t="s">
        <v>861</v>
      </c>
      <c r="M472" s="19">
        <v>43.94</v>
      </c>
      <c r="N472" s="19">
        <v>5.5</v>
      </c>
      <c r="O472" s="93">
        <v>46.36</v>
      </c>
      <c r="P472" s="173" t="s">
        <v>553</v>
      </c>
      <c r="Q472" s="22" t="s">
        <v>42</v>
      </c>
      <c r="R472" s="48"/>
      <c r="S472" s="49"/>
    </row>
    <row r="473" spans="1:19" ht="36">
      <c r="A473" s="25" t="s">
        <v>24</v>
      </c>
      <c r="B473" s="26" t="s">
        <v>69</v>
      </c>
      <c r="C473" s="27" t="s">
        <v>26</v>
      </c>
      <c r="D473" s="28" t="s">
        <v>70</v>
      </c>
      <c r="E473" s="28"/>
      <c r="F473" s="129" t="s">
        <v>896</v>
      </c>
      <c r="G473" s="29" t="s">
        <v>897</v>
      </c>
      <c r="H473" s="31" t="s">
        <v>898</v>
      </c>
      <c r="I473" s="30" t="s">
        <v>860</v>
      </c>
      <c r="J473" s="30" t="s">
        <v>90</v>
      </c>
      <c r="K473" s="18" t="s">
        <v>19</v>
      </c>
      <c r="L473" s="19" t="s">
        <v>899</v>
      </c>
      <c r="M473" s="19">
        <v>106.54</v>
      </c>
      <c r="N473" s="19">
        <v>5.5</v>
      </c>
      <c r="O473" s="21">
        <v>112.4</v>
      </c>
      <c r="P473" s="173" t="s">
        <v>553</v>
      </c>
      <c r="Q473" s="22" t="s">
        <v>42</v>
      </c>
      <c r="R473" s="94"/>
      <c r="S473" s="51"/>
    </row>
    <row r="474" spans="1:19" ht="22.5">
      <c r="A474" s="25" t="s">
        <v>24</v>
      </c>
      <c r="B474" s="26" t="s">
        <v>69</v>
      </c>
      <c r="C474" s="27"/>
      <c r="D474" s="28" t="s">
        <v>70</v>
      </c>
      <c r="E474" s="28"/>
      <c r="F474" s="129" t="s">
        <v>901</v>
      </c>
      <c r="G474" s="29" t="s">
        <v>902</v>
      </c>
      <c r="H474" s="31" t="s">
        <v>903</v>
      </c>
      <c r="I474" s="30" t="s">
        <v>904</v>
      </c>
      <c r="J474" s="30" t="s">
        <v>32</v>
      </c>
      <c r="K474" s="18" t="s">
        <v>19</v>
      </c>
      <c r="L474" s="81" t="s">
        <v>905</v>
      </c>
      <c r="M474" s="81">
        <v>49.82</v>
      </c>
      <c r="N474" s="81">
        <v>0</v>
      </c>
      <c r="O474" s="82">
        <v>52.56</v>
      </c>
      <c r="P474" s="173" t="s">
        <v>174</v>
      </c>
      <c r="Q474" s="22" t="s">
        <v>42</v>
      </c>
      <c r="R474" s="48"/>
      <c r="S474" s="49"/>
    </row>
    <row r="475" spans="1:19" ht="60">
      <c r="A475" s="25" t="s">
        <v>24</v>
      </c>
      <c r="B475" s="26" t="s">
        <v>69</v>
      </c>
      <c r="C475" s="27" t="s">
        <v>26</v>
      </c>
      <c r="D475" s="28" t="s">
        <v>70</v>
      </c>
      <c r="E475" s="28"/>
      <c r="F475" s="129" t="s">
        <v>914</v>
      </c>
      <c r="G475" s="29" t="s">
        <v>915</v>
      </c>
      <c r="H475" s="31" t="s">
        <v>916</v>
      </c>
      <c r="I475" s="30" t="s">
        <v>603</v>
      </c>
      <c r="J475" s="30" t="s">
        <v>32</v>
      </c>
      <c r="K475" s="18" t="s">
        <v>19</v>
      </c>
      <c r="L475" s="19" t="s">
        <v>917</v>
      </c>
      <c r="M475" s="19">
        <f>158.01+158.01</f>
        <v>316.02</v>
      </c>
      <c r="N475" s="19">
        <v>5.5</v>
      </c>
      <c r="O475" s="21">
        <f>166.7+166.7</f>
        <v>333.4</v>
      </c>
      <c r="P475" s="176" t="s">
        <v>22</v>
      </c>
      <c r="Q475" s="22" t="s">
        <v>23</v>
      </c>
      <c r="R475" s="48"/>
      <c r="S475" s="49"/>
    </row>
    <row r="476" spans="1:19" ht="22.5">
      <c r="A476" s="25" t="s">
        <v>24</v>
      </c>
      <c r="B476" s="26" t="s">
        <v>69</v>
      </c>
      <c r="C476" s="27"/>
      <c r="D476" s="28" t="s">
        <v>70</v>
      </c>
      <c r="E476" s="28"/>
      <c r="F476" s="129" t="s">
        <v>918</v>
      </c>
      <c r="G476" s="29" t="s">
        <v>919</v>
      </c>
      <c r="H476" s="31" t="s">
        <v>920</v>
      </c>
      <c r="I476" s="30" t="s">
        <v>921</v>
      </c>
      <c r="J476" s="30" t="s">
        <v>32</v>
      </c>
      <c r="K476" s="18" t="s">
        <v>19</v>
      </c>
      <c r="L476" s="19" t="s">
        <v>922</v>
      </c>
      <c r="M476" s="91">
        <v>68.09</v>
      </c>
      <c r="N476" s="91">
        <v>5.5</v>
      </c>
      <c r="O476" s="21">
        <v>71.83</v>
      </c>
      <c r="P476" s="173" t="s">
        <v>174</v>
      </c>
      <c r="Q476" s="22" t="s">
        <v>42</v>
      </c>
      <c r="R476" s="48"/>
      <c r="S476" s="49"/>
    </row>
    <row r="477" spans="1:19" ht="24">
      <c r="A477" s="25" t="s">
        <v>24</v>
      </c>
      <c r="B477" s="26" t="s">
        <v>69</v>
      </c>
      <c r="C477" s="27" t="s">
        <v>26</v>
      </c>
      <c r="D477" s="28" t="s">
        <v>70</v>
      </c>
      <c r="E477" s="28"/>
      <c r="F477" s="129" t="s">
        <v>950</v>
      </c>
      <c r="G477" s="29" t="s">
        <v>951</v>
      </c>
      <c r="H477" s="31" t="s">
        <v>952</v>
      </c>
      <c r="I477" s="30" t="s">
        <v>953</v>
      </c>
      <c r="J477" s="30" t="s">
        <v>32</v>
      </c>
      <c r="K477" s="18" t="s">
        <v>19</v>
      </c>
      <c r="L477" s="19" t="s">
        <v>20</v>
      </c>
      <c r="M477" s="19">
        <v>157.33000000000001</v>
      </c>
      <c r="N477" s="19">
        <v>0</v>
      </c>
      <c r="O477" s="21">
        <v>157.33000000000001</v>
      </c>
      <c r="P477" s="31" t="s">
        <v>22</v>
      </c>
      <c r="Q477" s="22" t="s">
        <v>23</v>
      </c>
      <c r="R477" s="32"/>
      <c r="S477" s="33"/>
    </row>
    <row r="478" spans="1:19" ht="30">
      <c r="A478" s="25" t="s">
        <v>24</v>
      </c>
      <c r="B478" s="26" t="s">
        <v>69</v>
      </c>
      <c r="C478" s="27"/>
      <c r="D478" s="28" t="s">
        <v>70</v>
      </c>
      <c r="E478" s="28"/>
      <c r="F478" s="129" t="s">
        <v>974</v>
      </c>
      <c r="G478" s="29" t="s">
        <v>975</v>
      </c>
      <c r="H478" s="31" t="s">
        <v>976</v>
      </c>
      <c r="I478" s="30" t="s">
        <v>977</v>
      </c>
      <c r="J478" s="30" t="s">
        <v>32</v>
      </c>
      <c r="K478" s="18" t="s">
        <v>19</v>
      </c>
      <c r="L478" s="19" t="s">
        <v>2614</v>
      </c>
      <c r="M478" s="19">
        <f>108.61+108.61</f>
        <v>217.22</v>
      </c>
      <c r="N478" s="19">
        <v>5.5</v>
      </c>
      <c r="O478" s="21">
        <f>2*114.58</f>
        <v>229.16</v>
      </c>
      <c r="P478" s="31" t="s">
        <v>85</v>
      </c>
      <c r="Q478" s="22" t="s">
        <v>42</v>
      </c>
      <c r="R478" s="32"/>
      <c r="S478" s="33"/>
    </row>
    <row r="479" spans="1:19" ht="22.5">
      <c r="A479" s="25" t="s">
        <v>24</v>
      </c>
      <c r="B479" s="26" t="s">
        <v>69</v>
      </c>
      <c r="C479" s="27"/>
      <c r="D479" s="28" t="s">
        <v>70</v>
      </c>
      <c r="E479" s="28"/>
      <c r="F479" s="129" t="s">
        <v>830</v>
      </c>
      <c r="G479" s="29" t="s">
        <v>831</v>
      </c>
      <c r="H479" s="31" t="s">
        <v>832</v>
      </c>
      <c r="I479" s="30" t="s">
        <v>101</v>
      </c>
      <c r="J479" s="30" t="s">
        <v>18</v>
      </c>
      <c r="K479" s="18" t="s">
        <v>19</v>
      </c>
      <c r="L479" s="19" t="s">
        <v>41</v>
      </c>
      <c r="M479" s="19">
        <v>309.74</v>
      </c>
      <c r="N479" s="19">
        <v>5.5</v>
      </c>
      <c r="O479" s="21">
        <v>326.77</v>
      </c>
      <c r="P479" s="31" t="s">
        <v>45</v>
      </c>
      <c r="Q479" s="22" t="s">
        <v>42</v>
      </c>
      <c r="R479" s="32"/>
      <c r="S479" s="33"/>
    </row>
    <row r="480" spans="1:19" ht="22.5">
      <c r="A480" s="25" t="s">
        <v>24</v>
      </c>
      <c r="B480" s="26" t="s">
        <v>69</v>
      </c>
      <c r="C480" s="27" t="s">
        <v>26</v>
      </c>
      <c r="D480" s="28" t="s">
        <v>70</v>
      </c>
      <c r="E480" s="28"/>
      <c r="F480" s="129" t="s">
        <v>986</v>
      </c>
      <c r="G480" s="29" t="s">
        <v>987</v>
      </c>
      <c r="H480" s="31" t="s">
        <v>988</v>
      </c>
      <c r="I480" s="30" t="s">
        <v>750</v>
      </c>
      <c r="J480" s="30" t="s">
        <v>32</v>
      </c>
      <c r="K480" s="18" t="s">
        <v>19</v>
      </c>
      <c r="L480" s="19" t="s">
        <v>41</v>
      </c>
      <c r="M480" s="19">
        <v>426.3</v>
      </c>
      <c r="N480" s="19">
        <v>2.1</v>
      </c>
      <c r="O480" s="21">
        <v>435.25</v>
      </c>
      <c r="P480" s="31" t="s">
        <v>553</v>
      </c>
      <c r="Q480" s="22" t="s">
        <v>42</v>
      </c>
      <c r="R480" s="32"/>
      <c r="S480" s="33"/>
    </row>
    <row r="481" spans="1:19" ht="45.75">
      <c r="A481" s="25" t="s">
        <v>24</v>
      </c>
      <c r="B481" s="26" t="s">
        <v>69</v>
      </c>
      <c r="C481" s="60"/>
      <c r="D481" s="61">
        <v>18</v>
      </c>
      <c r="E481" s="61"/>
      <c r="F481" s="160" t="s">
        <v>989</v>
      </c>
      <c r="G481" s="63" t="s">
        <v>990</v>
      </c>
      <c r="H481" s="63" t="s">
        <v>991</v>
      </c>
      <c r="I481" s="80" t="s">
        <v>992</v>
      </c>
      <c r="J481" s="86" t="s">
        <v>32</v>
      </c>
      <c r="K481" s="50" t="s">
        <v>19</v>
      </c>
      <c r="L481" s="19" t="s">
        <v>20</v>
      </c>
      <c r="M481" s="19">
        <v>0</v>
      </c>
      <c r="N481" s="19">
        <v>0</v>
      </c>
      <c r="O481" s="21">
        <v>0</v>
      </c>
      <c r="P481" s="63" t="s">
        <v>22</v>
      </c>
      <c r="Q481" s="22" t="s">
        <v>23</v>
      </c>
      <c r="R481" s="64"/>
      <c r="S481" s="65"/>
    </row>
    <row r="482" spans="1:19" ht="22.5">
      <c r="A482" s="25" t="s">
        <v>24</v>
      </c>
      <c r="B482" s="26" t="s">
        <v>69</v>
      </c>
      <c r="C482" s="27"/>
      <c r="D482" s="28" t="s">
        <v>70</v>
      </c>
      <c r="E482" s="28"/>
      <c r="F482" s="129" t="s">
        <v>993</v>
      </c>
      <c r="G482" s="29" t="s">
        <v>994</v>
      </c>
      <c r="H482" s="31" t="s">
        <v>995</v>
      </c>
      <c r="I482" s="30" t="s">
        <v>603</v>
      </c>
      <c r="J482" s="30" t="s">
        <v>32</v>
      </c>
      <c r="K482" s="18" t="s">
        <v>19</v>
      </c>
      <c r="L482" s="19" t="s">
        <v>2608</v>
      </c>
      <c r="M482" s="19">
        <v>69.72</v>
      </c>
      <c r="N482" s="19">
        <v>5.5</v>
      </c>
      <c r="O482" s="21">
        <v>73.650000000000006</v>
      </c>
      <c r="P482" s="31" t="s">
        <v>22</v>
      </c>
      <c r="Q482" s="22" t="s">
        <v>23</v>
      </c>
      <c r="R482" s="32"/>
      <c r="S482" s="33"/>
    </row>
    <row r="483" spans="1:19" ht="24">
      <c r="A483" s="25" t="s">
        <v>24</v>
      </c>
      <c r="B483" s="26" t="s">
        <v>69</v>
      </c>
      <c r="C483" s="27" t="s">
        <v>26</v>
      </c>
      <c r="D483" s="28" t="s">
        <v>70</v>
      </c>
      <c r="E483" s="28"/>
      <c r="F483" s="129" t="s">
        <v>996</v>
      </c>
      <c r="G483" s="29" t="s">
        <v>997</v>
      </c>
      <c r="H483" s="31" t="s">
        <v>998</v>
      </c>
      <c r="I483" s="30" t="s">
        <v>999</v>
      </c>
      <c r="J483" s="30" t="s">
        <v>32</v>
      </c>
      <c r="K483" s="18" t="s">
        <v>19</v>
      </c>
      <c r="L483" s="19" t="s">
        <v>20</v>
      </c>
      <c r="M483" s="19">
        <v>52.27</v>
      </c>
      <c r="N483" s="19">
        <v>0</v>
      </c>
      <c r="O483" s="21">
        <v>52.27</v>
      </c>
      <c r="P483" s="31" t="s">
        <v>22</v>
      </c>
      <c r="Q483" s="22" t="s">
        <v>23</v>
      </c>
      <c r="R483" s="32">
        <v>2</v>
      </c>
      <c r="S483" s="33" t="s">
        <v>731</v>
      </c>
    </row>
    <row r="484" spans="1:19" ht="22.5">
      <c r="A484" s="25" t="s">
        <v>24</v>
      </c>
      <c r="B484" s="26" t="s">
        <v>69</v>
      </c>
      <c r="C484" s="27"/>
      <c r="D484" s="28" t="s">
        <v>70</v>
      </c>
      <c r="E484" s="28"/>
      <c r="F484" s="129" t="s">
        <v>1009</v>
      </c>
      <c r="G484" s="29" t="s">
        <v>1010</v>
      </c>
      <c r="H484" s="31" t="s">
        <v>1011</v>
      </c>
      <c r="I484" s="30" t="s">
        <v>1012</v>
      </c>
      <c r="J484" s="30" t="s">
        <v>90</v>
      </c>
      <c r="K484" s="18" t="s">
        <v>19</v>
      </c>
      <c r="L484" s="19" t="s">
        <v>552</v>
      </c>
      <c r="M484" s="19">
        <v>81.2</v>
      </c>
      <c r="N484" s="19">
        <v>0</v>
      </c>
      <c r="O484" s="21">
        <v>81.2</v>
      </c>
      <c r="P484" s="31" t="s">
        <v>22</v>
      </c>
      <c r="Q484" s="22" t="s">
        <v>23</v>
      </c>
      <c r="R484" s="32"/>
      <c r="S484" s="33"/>
    </row>
    <row r="485" spans="1:19" ht="22.5">
      <c r="A485" s="25" t="s">
        <v>24</v>
      </c>
      <c r="B485" s="26" t="s">
        <v>69</v>
      </c>
      <c r="C485" s="27" t="s">
        <v>26</v>
      </c>
      <c r="D485" s="28" t="s">
        <v>70</v>
      </c>
      <c r="E485" s="28"/>
      <c r="F485" s="129" t="s">
        <v>1049</v>
      </c>
      <c r="G485" s="29" t="s">
        <v>1050</v>
      </c>
      <c r="H485" s="31" t="s">
        <v>1051</v>
      </c>
      <c r="I485" s="30" t="s">
        <v>603</v>
      </c>
      <c r="J485" s="30" t="s">
        <v>32</v>
      </c>
      <c r="K485" s="18" t="s">
        <v>19</v>
      </c>
      <c r="L485" s="19" t="s">
        <v>450</v>
      </c>
      <c r="M485" s="19">
        <v>90.84</v>
      </c>
      <c r="N485" s="19">
        <v>5.5</v>
      </c>
      <c r="O485" s="21">
        <v>95.84</v>
      </c>
      <c r="P485" s="173" t="s">
        <v>22</v>
      </c>
      <c r="Q485" s="22" t="s">
        <v>23</v>
      </c>
      <c r="R485" s="48"/>
      <c r="S485" s="49"/>
    </row>
    <row r="486" spans="1:19" ht="22.5">
      <c r="A486" s="132" t="s">
        <v>24</v>
      </c>
      <c r="B486" s="26" t="s">
        <v>69</v>
      </c>
      <c r="C486" s="141"/>
      <c r="D486" s="142" t="s">
        <v>70</v>
      </c>
      <c r="E486" s="142"/>
      <c r="F486" s="129" t="s">
        <v>1103</v>
      </c>
      <c r="G486" s="133" t="s">
        <v>1104</v>
      </c>
      <c r="H486" s="134" t="s">
        <v>1105</v>
      </c>
      <c r="I486" s="30" t="s">
        <v>1106</v>
      </c>
      <c r="J486" s="135" t="s">
        <v>32</v>
      </c>
      <c r="K486" s="136" t="s">
        <v>19</v>
      </c>
      <c r="L486" s="67" t="s">
        <v>20</v>
      </c>
      <c r="M486" s="67">
        <v>0</v>
      </c>
      <c r="N486" s="67">
        <v>0</v>
      </c>
      <c r="O486" s="68">
        <v>0</v>
      </c>
      <c r="P486" s="31" t="s">
        <v>22</v>
      </c>
      <c r="Q486" s="22" t="s">
        <v>23</v>
      </c>
      <c r="R486" s="170"/>
      <c r="S486" s="143"/>
    </row>
    <row r="487" spans="1:19" ht="22.5">
      <c r="A487" s="25" t="s">
        <v>24</v>
      </c>
      <c r="B487" s="26" t="s">
        <v>69</v>
      </c>
      <c r="C487" s="27" t="s">
        <v>26</v>
      </c>
      <c r="D487" s="28">
        <v>18</v>
      </c>
      <c r="E487" s="28"/>
      <c r="F487" s="129" t="s">
        <v>1107</v>
      </c>
      <c r="G487" s="29" t="s">
        <v>1108</v>
      </c>
      <c r="H487" s="31" t="s">
        <v>1109</v>
      </c>
      <c r="I487" s="30" t="s">
        <v>1110</v>
      </c>
      <c r="J487" s="30" t="s">
        <v>32</v>
      </c>
      <c r="K487" s="18" t="s">
        <v>19</v>
      </c>
      <c r="L487" s="19" t="s">
        <v>20</v>
      </c>
      <c r="M487" s="19">
        <v>0</v>
      </c>
      <c r="N487" s="19">
        <v>0</v>
      </c>
      <c r="O487" s="21">
        <v>0</v>
      </c>
      <c r="P487" s="31" t="s">
        <v>22</v>
      </c>
      <c r="Q487" s="22" t="s">
        <v>23</v>
      </c>
      <c r="R487" s="32">
        <v>2</v>
      </c>
      <c r="S487" s="33" t="s">
        <v>731</v>
      </c>
    </row>
    <row r="488" spans="1:19" ht="30">
      <c r="A488" s="25" t="s">
        <v>24</v>
      </c>
      <c r="B488" s="26" t="s">
        <v>69</v>
      </c>
      <c r="C488" s="27"/>
      <c r="D488" s="28" t="s">
        <v>70</v>
      </c>
      <c r="E488" s="28"/>
      <c r="F488" s="129" t="s">
        <v>1111</v>
      </c>
      <c r="G488" s="29" t="s">
        <v>1112</v>
      </c>
      <c r="H488" s="31" t="s">
        <v>1113</v>
      </c>
      <c r="I488" s="30" t="s">
        <v>696</v>
      </c>
      <c r="J488" s="62"/>
      <c r="K488" s="18" t="s">
        <v>19</v>
      </c>
      <c r="L488" s="92" t="s">
        <v>861</v>
      </c>
      <c r="M488" s="19">
        <v>73.849999999999994</v>
      </c>
      <c r="N488" s="19">
        <v>5.5</v>
      </c>
      <c r="O488" s="93">
        <v>77.91</v>
      </c>
      <c r="P488" s="173" t="s">
        <v>553</v>
      </c>
      <c r="Q488" s="22" t="s">
        <v>42</v>
      </c>
      <c r="R488" s="83"/>
      <c r="S488" s="23"/>
    </row>
    <row r="489" spans="1:19" ht="22.5">
      <c r="A489" s="25" t="s">
        <v>24</v>
      </c>
      <c r="B489" s="26" t="s">
        <v>69</v>
      </c>
      <c r="C489" s="27" t="s">
        <v>26</v>
      </c>
      <c r="D489" s="28" t="s">
        <v>70</v>
      </c>
      <c r="E489" s="28"/>
      <c r="F489" s="129" t="s">
        <v>1114</v>
      </c>
      <c r="G489" s="29" t="s">
        <v>1115</v>
      </c>
      <c r="H489" s="31" t="s">
        <v>1116</v>
      </c>
      <c r="I489" s="30" t="s">
        <v>1117</v>
      </c>
      <c r="J489" s="30" t="s">
        <v>32</v>
      </c>
      <c r="K489" s="18" t="s">
        <v>19</v>
      </c>
      <c r="L489" s="19" t="s">
        <v>41</v>
      </c>
      <c r="M489" s="19">
        <v>108.61</v>
      </c>
      <c r="N489" s="19">
        <v>5.5</v>
      </c>
      <c r="O489" s="21">
        <v>114.58</v>
      </c>
      <c r="P489" s="31" t="s">
        <v>1118</v>
      </c>
      <c r="Q489" s="22" t="s">
        <v>42</v>
      </c>
      <c r="R489" s="83"/>
      <c r="S489" s="23"/>
    </row>
    <row r="490" spans="1:19" ht="47.25">
      <c r="A490" s="25" t="s">
        <v>24</v>
      </c>
      <c r="B490" s="26" t="s">
        <v>69</v>
      </c>
      <c r="C490" s="27"/>
      <c r="D490" s="28" t="s">
        <v>70</v>
      </c>
      <c r="E490" s="28"/>
      <c r="F490" s="131" t="s">
        <v>1133</v>
      </c>
      <c r="G490" s="29" t="s">
        <v>1134</v>
      </c>
      <c r="H490" s="31" t="s">
        <v>1135</v>
      </c>
      <c r="I490" s="30" t="s">
        <v>1136</v>
      </c>
      <c r="J490" s="30" t="s">
        <v>32</v>
      </c>
      <c r="K490" s="18" t="s">
        <v>19</v>
      </c>
      <c r="L490" s="108" t="s">
        <v>2625</v>
      </c>
      <c r="M490" s="40">
        <v>322.14</v>
      </c>
      <c r="N490" s="31">
        <v>5.5</v>
      </c>
      <c r="O490" s="42">
        <v>339.86</v>
      </c>
      <c r="P490" s="31" t="s">
        <v>553</v>
      </c>
      <c r="Q490" s="22" t="s">
        <v>42</v>
      </c>
      <c r="R490" s="32"/>
      <c r="S490" s="33"/>
    </row>
    <row r="491" spans="1:19" ht="30">
      <c r="A491" s="25" t="s">
        <v>24</v>
      </c>
      <c r="B491" s="26" t="s">
        <v>69</v>
      </c>
      <c r="C491" s="27" t="s">
        <v>26</v>
      </c>
      <c r="D491" s="28">
        <v>18</v>
      </c>
      <c r="E491" s="28"/>
      <c r="F491" s="130" t="s">
        <v>1153</v>
      </c>
      <c r="G491" s="62" t="s">
        <v>1154</v>
      </c>
      <c r="H491" s="31"/>
      <c r="I491" s="38" t="s">
        <v>1155</v>
      </c>
      <c r="J491" s="30"/>
      <c r="K491" s="18" t="s">
        <v>19</v>
      </c>
      <c r="L491" s="19" t="s">
        <v>1156</v>
      </c>
      <c r="M491" s="19">
        <v>370.48</v>
      </c>
      <c r="N491" s="19">
        <v>5.5</v>
      </c>
      <c r="O491" s="21">
        <v>390.86</v>
      </c>
      <c r="P491" s="31" t="s">
        <v>97</v>
      </c>
      <c r="Q491" s="22" t="s">
        <v>42</v>
      </c>
      <c r="R491" s="32"/>
      <c r="S491" s="33"/>
    </row>
    <row r="492" spans="1:19" ht="22.5">
      <c r="A492" s="25" t="s">
        <v>24</v>
      </c>
      <c r="B492" s="26" t="s">
        <v>69</v>
      </c>
      <c r="C492" s="27"/>
      <c r="D492" s="28" t="s">
        <v>70</v>
      </c>
      <c r="E492" s="28"/>
      <c r="F492" s="129" t="s">
        <v>1175</v>
      </c>
      <c r="G492" s="29" t="s">
        <v>1176</v>
      </c>
      <c r="H492" s="31"/>
      <c r="I492" s="30" t="s">
        <v>699</v>
      </c>
      <c r="J492" s="30" t="s">
        <v>32</v>
      </c>
      <c r="K492" s="18" t="s">
        <v>19</v>
      </c>
      <c r="L492" s="19" t="s">
        <v>552</v>
      </c>
      <c r="M492" s="19">
        <v>41.5</v>
      </c>
      <c r="N492" s="19">
        <v>5.5</v>
      </c>
      <c r="O492" s="21">
        <v>43.78</v>
      </c>
      <c r="P492" s="31" t="s">
        <v>553</v>
      </c>
      <c r="Q492" s="22" t="s">
        <v>42</v>
      </c>
      <c r="R492" s="32"/>
      <c r="S492" s="33"/>
    </row>
    <row r="493" spans="1:19" ht="24">
      <c r="A493" s="25" t="s">
        <v>24</v>
      </c>
      <c r="B493" s="26" t="s">
        <v>69</v>
      </c>
      <c r="C493" s="27"/>
      <c r="D493" s="28" t="s">
        <v>70</v>
      </c>
      <c r="E493" s="28"/>
      <c r="F493" s="129" t="s">
        <v>1177</v>
      </c>
      <c r="G493" s="29" t="s">
        <v>1178</v>
      </c>
      <c r="H493" s="31" t="s">
        <v>1179</v>
      </c>
      <c r="I493" s="30" t="s">
        <v>1180</v>
      </c>
      <c r="J493" s="30" t="s">
        <v>32</v>
      </c>
      <c r="K493" s="18" t="s">
        <v>19</v>
      </c>
      <c r="L493" s="19" t="s">
        <v>905</v>
      </c>
      <c r="M493" s="19">
        <v>101.5</v>
      </c>
      <c r="N493" s="19">
        <v>5.5</v>
      </c>
      <c r="O493" s="21">
        <v>107.08</v>
      </c>
      <c r="P493" s="31" t="s">
        <v>1181</v>
      </c>
      <c r="Q493" s="22" t="s">
        <v>42</v>
      </c>
      <c r="R493" s="32"/>
      <c r="S493" s="33"/>
    </row>
    <row r="494" spans="1:19" ht="22.5">
      <c r="A494" s="25" t="s">
        <v>24</v>
      </c>
      <c r="B494" s="26" t="s">
        <v>69</v>
      </c>
      <c r="C494" s="27"/>
      <c r="D494" s="28" t="s">
        <v>70</v>
      </c>
      <c r="E494" s="28"/>
      <c r="F494" s="129" t="s">
        <v>1250</v>
      </c>
      <c r="G494" s="62" t="s">
        <v>382</v>
      </c>
      <c r="H494" s="62" t="s">
        <v>1251</v>
      </c>
      <c r="I494" s="30" t="s">
        <v>1252</v>
      </c>
      <c r="J494" s="30" t="s">
        <v>32</v>
      </c>
      <c r="K494" s="18" t="s">
        <v>19</v>
      </c>
      <c r="L494" s="19">
        <v>2001725</v>
      </c>
      <c r="M494" s="19">
        <v>24.06</v>
      </c>
      <c r="N494" s="19">
        <v>5.5</v>
      </c>
      <c r="O494" s="21">
        <v>25.38</v>
      </c>
      <c r="P494" s="31" t="s">
        <v>22</v>
      </c>
      <c r="Q494" s="22" t="s">
        <v>23</v>
      </c>
      <c r="R494" s="32"/>
      <c r="S494" s="33"/>
    </row>
    <row r="495" spans="1:19" ht="22.5">
      <c r="A495" s="25" t="s">
        <v>24</v>
      </c>
      <c r="B495" s="26" t="s">
        <v>69</v>
      </c>
      <c r="C495" s="27"/>
      <c r="D495" s="28" t="s">
        <v>70</v>
      </c>
      <c r="E495" s="28"/>
      <c r="F495" s="158" t="s">
        <v>1291</v>
      </c>
      <c r="G495" s="29" t="s">
        <v>1292</v>
      </c>
      <c r="H495" s="31" t="s">
        <v>1293</v>
      </c>
      <c r="I495" s="30" t="s">
        <v>1294</v>
      </c>
      <c r="J495" s="30" t="s">
        <v>32</v>
      </c>
      <c r="K495" s="18" t="s">
        <v>19</v>
      </c>
      <c r="L495" s="19" t="s">
        <v>1295</v>
      </c>
      <c r="M495" s="19">
        <v>52.78</v>
      </c>
      <c r="N495" s="19">
        <v>5.5</v>
      </c>
      <c r="O495" s="21">
        <v>55.68</v>
      </c>
      <c r="P495" s="31" t="s">
        <v>97</v>
      </c>
      <c r="Q495" s="22" t="s">
        <v>42</v>
      </c>
      <c r="R495" s="32"/>
      <c r="S495" s="33"/>
    </row>
    <row r="496" spans="1:19" ht="22.5">
      <c r="A496" s="25" t="s">
        <v>24</v>
      </c>
      <c r="B496" s="26" t="s">
        <v>69</v>
      </c>
      <c r="C496" s="27" t="s">
        <v>26</v>
      </c>
      <c r="D496" s="28" t="s">
        <v>70</v>
      </c>
      <c r="E496" s="28"/>
      <c r="F496" s="129" t="s">
        <v>1296</v>
      </c>
      <c r="G496" s="29" t="s">
        <v>1297</v>
      </c>
      <c r="H496" s="31" t="s">
        <v>1298</v>
      </c>
      <c r="I496" s="30" t="s">
        <v>1299</v>
      </c>
      <c r="J496" s="30" t="s">
        <v>32</v>
      </c>
      <c r="K496" s="18" t="s">
        <v>19</v>
      </c>
      <c r="L496" s="19" t="s">
        <v>20</v>
      </c>
      <c r="M496" s="19">
        <v>67.95</v>
      </c>
      <c r="N496" s="19">
        <v>0</v>
      </c>
      <c r="O496" s="21">
        <v>67.95</v>
      </c>
      <c r="P496" s="31" t="s">
        <v>22</v>
      </c>
      <c r="Q496" s="22" t="s">
        <v>23</v>
      </c>
      <c r="R496" s="32"/>
      <c r="S496" s="33"/>
    </row>
    <row r="497" spans="1:19" ht="30">
      <c r="A497" s="25" t="s">
        <v>24</v>
      </c>
      <c r="B497" s="26" t="s">
        <v>69</v>
      </c>
      <c r="C497" s="27"/>
      <c r="D497" s="28" t="s">
        <v>70</v>
      </c>
      <c r="E497" s="28"/>
      <c r="F497" s="129" t="s">
        <v>1300</v>
      </c>
      <c r="G497" s="29" t="s">
        <v>1301</v>
      </c>
      <c r="H497" s="31" t="s">
        <v>1302</v>
      </c>
      <c r="I497" s="30" t="s">
        <v>1303</v>
      </c>
      <c r="J497" s="30" t="s">
        <v>32</v>
      </c>
      <c r="K497" s="18" t="s">
        <v>19</v>
      </c>
      <c r="L497" s="147" t="s">
        <v>2627</v>
      </c>
      <c r="M497" s="147">
        <v>60</v>
      </c>
      <c r="N497" s="147">
        <v>0</v>
      </c>
      <c r="O497" s="148">
        <f>60*1.055</f>
        <v>63.3</v>
      </c>
      <c r="P497" s="31" t="s">
        <v>45</v>
      </c>
      <c r="Q497" s="22" t="s">
        <v>42</v>
      </c>
      <c r="R497" s="32"/>
      <c r="S497" s="33"/>
    </row>
    <row r="498" spans="1:19" ht="24">
      <c r="A498" s="25" t="s">
        <v>24</v>
      </c>
      <c r="B498" s="26" t="s">
        <v>69</v>
      </c>
      <c r="C498" s="27"/>
      <c r="D498" s="28" t="s">
        <v>70</v>
      </c>
      <c r="E498" s="28"/>
      <c r="F498" s="129" t="s">
        <v>1327</v>
      </c>
      <c r="G498" s="29" t="s">
        <v>1328</v>
      </c>
      <c r="H498" s="31" t="s">
        <v>1329</v>
      </c>
      <c r="I498" s="30" t="s">
        <v>855</v>
      </c>
      <c r="J498" s="30" t="s">
        <v>32</v>
      </c>
      <c r="K498" s="18" t="s">
        <v>19</v>
      </c>
      <c r="L498" s="19" t="s">
        <v>905</v>
      </c>
      <c r="M498" s="19">
        <v>51.62</v>
      </c>
      <c r="N498" s="19">
        <v>5.5</v>
      </c>
      <c r="O498" s="21">
        <v>54.46</v>
      </c>
      <c r="P498" s="31" t="s">
        <v>1330</v>
      </c>
      <c r="Q498" s="22" t="s">
        <v>42</v>
      </c>
      <c r="R498" s="32"/>
      <c r="S498" s="43"/>
    </row>
    <row r="499" spans="1:19" ht="22.5">
      <c r="A499" s="25" t="s">
        <v>24</v>
      </c>
      <c r="B499" s="26" t="s">
        <v>69</v>
      </c>
      <c r="C499" s="27"/>
      <c r="D499" s="28" t="s">
        <v>70</v>
      </c>
      <c r="E499" s="28"/>
      <c r="F499" s="129" t="s">
        <v>1331</v>
      </c>
      <c r="G499" s="29" t="s">
        <v>1332</v>
      </c>
      <c r="H499" s="31" t="s">
        <v>1333</v>
      </c>
      <c r="I499" s="30" t="s">
        <v>1334</v>
      </c>
      <c r="J499" s="30" t="s">
        <v>32</v>
      </c>
      <c r="K499" s="18" t="s">
        <v>19</v>
      </c>
      <c r="L499" s="19" t="s">
        <v>41</v>
      </c>
      <c r="M499" s="19">
        <v>80.39</v>
      </c>
      <c r="N499" s="19">
        <v>5.5</v>
      </c>
      <c r="O499" s="21">
        <v>84.81</v>
      </c>
      <c r="P499" s="31" t="s">
        <v>97</v>
      </c>
      <c r="Q499" s="22" t="s">
        <v>42</v>
      </c>
      <c r="R499" s="35"/>
      <c r="S499" s="33"/>
    </row>
    <row r="500" spans="1:19" ht="22.5">
      <c r="A500" s="25" t="s">
        <v>24</v>
      </c>
      <c r="B500" s="26" t="s">
        <v>69</v>
      </c>
      <c r="C500" s="27" t="s">
        <v>26</v>
      </c>
      <c r="D500" s="28" t="s">
        <v>70</v>
      </c>
      <c r="E500" s="28"/>
      <c r="F500" s="129" t="s">
        <v>1366</v>
      </c>
      <c r="G500" s="29" t="s">
        <v>1367</v>
      </c>
      <c r="H500" s="31" t="s">
        <v>1368</v>
      </c>
      <c r="I500" s="30" t="s">
        <v>435</v>
      </c>
      <c r="J500" s="30" t="s">
        <v>90</v>
      </c>
      <c r="K500" s="18" t="s">
        <v>19</v>
      </c>
      <c r="L500" s="19" t="s">
        <v>20</v>
      </c>
      <c r="M500" s="19">
        <v>0</v>
      </c>
      <c r="N500" s="19">
        <v>0</v>
      </c>
      <c r="O500" s="21">
        <v>0</v>
      </c>
      <c r="P500" s="31" t="s">
        <v>22</v>
      </c>
      <c r="Q500" s="22" t="s">
        <v>23</v>
      </c>
      <c r="R500" s="32"/>
      <c r="S500" s="33"/>
    </row>
    <row r="501" spans="1:19" ht="22.5">
      <c r="A501" s="25" t="s">
        <v>24</v>
      </c>
      <c r="B501" s="26" t="s">
        <v>69</v>
      </c>
      <c r="C501" s="27"/>
      <c r="D501" s="28" t="s">
        <v>70</v>
      </c>
      <c r="E501" s="28"/>
      <c r="F501" s="129" t="s">
        <v>1390</v>
      </c>
      <c r="G501" s="29" t="s">
        <v>1391</v>
      </c>
      <c r="H501" s="31" t="s">
        <v>1392</v>
      </c>
      <c r="I501" s="30" t="s">
        <v>1393</v>
      </c>
      <c r="J501" s="30" t="s">
        <v>32</v>
      </c>
      <c r="K501" s="18" t="s">
        <v>19</v>
      </c>
      <c r="L501" s="19" t="s">
        <v>41</v>
      </c>
      <c r="M501" s="19">
        <v>60.9</v>
      </c>
      <c r="N501" s="19">
        <v>5.5</v>
      </c>
      <c r="O501" s="21">
        <v>64.25</v>
      </c>
      <c r="P501" s="31" t="s">
        <v>97</v>
      </c>
      <c r="Q501" s="22" t="s">
        <v>42</v>
      </c>
      <c r="R501" s="32"/>
      <c r="S501" s="33"/>
    </row>
    <row r="502" spans="1:19" ht="22.5">
      <c r="A502" s="25" t="s">
        <v>24</v>
      </c>
      <c r="B502" s="26" t="s">
        <v>69</v>
      </c>
      <c r="C502" s="27"/>
      <c r="D502" s="28" t="s">
        <v>70</v>
      </c>
      <c r="E502" s="28"/>
      <c r="F502" s="129" t="s">
        <v>2629</v>
      </c>
      <c r="G502" s="29" t="s">
        <v>1398</v>
      </c>
      <c r="H502" s="31" t="s">
        <v>1399</v>
      </c>
      <c r="I502" s="30" t="s">
        <v>1400</v>
      </c>
      <c r="J502" s="30" t="s">
        <v>32</v>
      </c>
      <c r="K502" s="18" t="s">
        <v>19</v>
      </c>
      <c r="L502" s="19" t="s">
        <v>41</v>
      </c>
      <c r="M502" s="19">
        <v>0</v>
      </c>
      <c r="N502" s="19">
        <v>0</v>
      </c>
      <c r="O502" s="21">
        <v>0</v>
      </c>
      <c r="P502" s="31" t="s">
        <v>97</v>
      </c>
      <c r="Q502" s="22" t="s">
        <v>42</v>
      </c>
      <c r="R502" s="32"/>
      <c r="S502" s="33"/>
    </row>
    <row r="503" spans="1:19" ht="33.75">
      <c r="A503" s="25" t="s">
        <v>24</v>
      </c>
      <c r="B503" s="26" t="s">
        <v>69</v>
      </c>
      <c r="C503" s="27"/>
      <c r="D503" s="28" t="s">
        <v>70</v>
      </c>
      <c r="E503" s="28"/>
      <c r="F503" s="154" t="s">
        <v>1412</v>
      </c>
      <c r="G503" s="62" t="s">
        <v>1413</v>
      </c>
      <c r="H503" s="62" t="s">
        <v>1414</v>
      </c>
      <c r="I503" s="62" t="s">
        <v>1415</v>
      </c>
      <c r="J503" s="62" t="s">
        <v>18</v>
      </c>
      <c r="K503" s="47" t="s">
        <v>181</v>
      </c>
      <c r="L503" s="19" t="s">
        <v>41</v>
      </c>
      <c r="M503" s="19">
        <v>106.58</v>
      </c>
      <c r="N503" s="19">
        <v>5.5</v>
      </c>
      <c r="O503" s="21">
        <v>112.44</v>
      </c>
      <c r="P503" s="31" t="s">
        <v>97</v>
      </c>
      <c r="Q503" s="22" t="s">
        <v>42</v>
      </c>
      <c r="R503" s="32"/>
      <c r="S503" s="33"/>
    </row>
    <row r="504" spans="1:19" ht="24">
      <c r="A504" s="25" t="s">
        <v>24</v>
      </c>
      <c r="B504" s="26" t="s">
        <v>69</v>
      </c>
      <c r="C504" s="27"/>
      <c r="D504" s="28" t="s">
        <v>70</v>
      </c>
      <c r="E504" s="28"/>
      <c r="F504" s="129" t="s">
        <v>1491</v>
      </c>
      <c r="G504" s="29" t="s">
        <v>1492</v>
      </c>
      <c r="H504" s="31" t="s">
        <v>1493</v>
      </c>
      <c r="I504" s="30" t="s">
        <v>1494</v>
      </c>
      <c r="J504" s="30" t="s">
        <v>90</v>
      </c>
      <c r="K504" s="18" t="s">
        <v>19</v>
      </c>
      <c r="L504" s="19" t="s">
        <v>41</v>
      </c>
      <c r="M504" s="19">
        <v>0</v>
      </c>
      <c r="N504" s="19">
        <v>0</v>
      </c>
      <c r="O504" s="21">
        <v>0</v>
      </c>
      <c r="P504" s="31" t="s">
        <v>174</v>
      </c>
      <c r="Q504" s="22" t="s">
        <v>42</v>
      </c>
      <c r="R504" s="32"/>
      <c r="S504" s="33"/>
    </row>
    <row r="505" spans="1:19" ht="22.5">
      <c r="A505" s="25" t="s">
        <v>24</v>
      </c>
      <c r="B505" s="26" t="s">
        <v>69</v>
      </c>
      <c r="C505" s="27"/>
      <c r="D505" s="28" t="s">
        <v>70</v>
      </c>
      <c r="E505" s="28"/>
      <c r="F505" s="129" t="s">
        <v>1495</v>
      </c>
      <c r="G505" s="29" t="s">
        <v>1496</v>
      </c>
      <c r="H505" s="31" t="s">
        <v>1497</v>
      </c>
      <c r="I505" s="30" t="s">
        <v>699</v>
      </c>
      <c r="J505" s="30" t="s">
        <v>32</v>
      </c>
      <c r="K505" s="18" t="s">
        <v>19</v>
      </c>
      <c r="L505" s="19" t="s">
        <v>41</v>
      </c>
      <c r="M505" s="19">
        <v>0</v>
      </c>
      <c r="N505" s="19">
        <v>0</v>
      </c>
      <c r="O505" s="21">
        <v>0</v>
      </c>
      <c r="P505" s="31" t="s">
        <v>553</v>
      </c>
      <c r="Q505" s="22" t="s">
        <v>42</v>
      </c>
      <c r="R505" s="32"/>
      <c r="S505" s="33"/>
    </row>
    <row r="506" spans="1:19" ht="36">
      <c r="A506" s="25" t="s">
        <v>24</v>
      </c>
      <c r="B506" s="26" t="s">
        <v>69</v>
      </c>
      <c r="C506" s="27" t="s">
        <v>26</v>
      </c>
      <c r="D506" s="28" t="s">
        <v>70</v>
      </c>
      <c r="E506" s="28"/>
      <c r="F506" s="129" t="s">
        <v>1515</v>
      </c>
      <c r="G506" s="29" t="s">
        <v>1516</v>
      </c>
      <c r="H506" s="31" t="s">
        <v>1517</v>
      </c>
      <c r="I506" s="30" t="s">
        <v>1518</v>
      </c>
      <c r="J506" s="30" t="s">
        <v>18</v>
      </c>
      <c r="K506" s="18" t="s">
        <v>19</v>
      </c>
      <c r="L506" s="19" t="s">
        <v>41</v>
      </c>
      <c r="M506" s="19">
        <v>394.63</v>
      </c>
      <c r="N506" s="19">
        <v>5.5</v>
      </c>
      <c r="O506" s="21">
        <v>404.14</v>
      </c>
      <c r="P506" s="31" t="s">
        <v>553</v>
      </c>
      <c r="Q506" s="22" t="s">
        <v>42</v>
      </c>
      <c r="R506" s="32"/>
      <c r="S506" s="33"/>
    </row>
    <row r="507" spans="1:19" ht="22.5">
      <c r="A507" s="25" t="s">
        <v>24</v>
      </c>
      <c r="B507" s="26" t="s">
        <v>69</v>
      </c>
      <c r="C507" s="27"/>
      <c r="D507" s="28" t="s">
        <v>70</v>
      </c>
      <c r="E507" s="28"/>
      <c r="F507" s="129" t="s">
        <v>1542</v>
      </c>
      <c r="G507" s="29" t="s">
        <v>1543</v>
      </c>
      <c r="H507" s="31" t="s">
        <v>1544</v>
      </c>
      <c r="I507" s="30" t="s">
        <v>676</v>
      </c>
      <c r="J507" s="30" t="s">
        <v>18</v>
      </c>
      <c r="K507" s="18" t="s">
        <v>19</v>
      </c>
      <c r="L507" s="19" t="s">
        <v>41</v>
      </c>
      <c r="M507" s="19">
        <v>122.82</v>
      </c>
      <c r="N507" s="19">
        <v>5.5</v>
      </c>
      <c r="O507" s="21">
        <v>129.58000000000001</v>
      </c>
      <c r="P507" s="31" t="s">
        <v>110</v>
      </c>
      <c r="Q507" s="22" t="s">
        <v>42</v>
      </c>
      <c r="R507" s="32"/>
      <c r="S507" s="33"/>
    </row>
    <row r="508" spans="1:19" ht="22.5">
      <c r="A508" s="25" t="s">
        <v>24</v>
      </c>
      <c r="B508" s="26" t="s">
        <v>69</v>
      </c>
      <c r="C508" s="27"/>
      <c r="D508" s="28" t="s">
        <v>70</v>
      </c>
      <c r="E508" s="28"/>
      <c r="F508" s="129" t="s">
        <v>1586</v>
      </c>
      <c r="G508" s="29" t="s">
        <v>1587</v>
      </c>
      <c r="H508" s="31" t="s">
        <v>1588</v>
      </c>
      <c r="I508" s="30" t="s">
        <v>953</v>
      </c>
      <c r="J508" s="30" t="s">
        <v>32</v>
      </c>
      <c r="K508" s="18" t="s">
        <v>19</v>
      </c>
      <c r="L508" s="19" t="s">
        <v>313</v>
      </c>
      <c r="M508" s="19">
        <v>30.73</v>
      </c>
      <c r="N508" s="19">
        <v>0</v>
      </c>
      <c r="O508" s="21">
        <v>30.73</v>
      </c>
      <c r="P508" s="31" t="s">
        <v>22</v>
      </c>
      <c r="Q508" s="22" t="s">
        <v>23</v>
      </c>
      <c r="R508" s="32"/>
      <c r="S508" s="33"/>
    </row>
    <row r="509" spans="1:19" ht="22.5">
      <c r="A509" s="25" t="s">
        <v>24</v>
      </c>
      <c r="B509" s="26" t="s">
        <v>69</v>
      </c>
      <c r="C509" s="27" t="s">
        <v>26</v>
      </c>
      <c r="D509" s="28" t="s">
        <v>70</v>
      </c>
      <c r="E509" s="28"/>
      <c r="F509" s="129" t="s">
        <v>1593</v>
      </c>
      <c r="G509" s="29" t="s">
        <v>1594</v>
      </c>
      <c r="H509" s="31" t="s">
        <v>1595</v>
      </c>
      <c r="I509" s="30" t="s">
        <v>89</v>
      </c>
      <c r="J509" s="30" t="s">
        <v>700</v>
      </c>
      <c r="K509" s="18" t="s">
        <v>19</v>
      </c>
      <c r="L509" s="54">
        <v>2003117</v>
      </c>
      <c r="M509" s="19">
        <v>90.66</v>
      </c>
      <c r="N509" s="19">
        <v>5.5</v>
      </c>
      <c r="O509" s="21">
        <v>95.65</v>
      </c>
      <c r="P509" s="31" t="s">
        <v>91</v>
      </c>
      <c r="Q509" s="22" t="s">
        <v>42</v>
      </c>
      <c r="R509" s="32"/>
      <c r="S509" s="33"/>
    </row>
    <row r="510" spans="1:19" ht="24">
      <c r="A510" s="25" t="s">
        <v>24</v>
      </c>
      <c r="B510" s="26" t="s">
        <v>69</v>
      </c>
      <c r="C510" s="27" t="s">
        <v>26</v>
      </c>
      <c r="D510" s="28" t="s">
        <v>70</v>
      </c>
      <c r="E510" s="28"/>
      <c r="F510" s="129" t="s">
        <v>1596</v>
      </c>
      <c r="G510" s="29" t="s">
        <v>1597</v>
      </c>
      <c r="H510" s="31" t="s">
        <v>1598</v>
      </c>
      <c r="I510" s="30" t="s">
        <v>696</v>
      </c>
      <c r="J510" s="30" t="s">
        <v>32</v>
      </c>
      <c r="K510" s="18" t="s">
        <v>19</v>
      </c>
      <c r="L510" s="19" t="s">
        <v>899</v>
      </c>
      <c r="M510" s="19">
        <v>98.85</v>
      </c>
      <c r="N510" s="19">
        <v>5.5</v>
      </c>
      <c r="O510" s="21">
        <v>104.29</v>
      </c>
      <c r="P510" s="31" t="s">
        <v>553</v>
      </c>
      <c r="Q510" s="22" t="s">
        <v>42</v>
      </c>
      <c r="R510" s="32"/>
      <c r="S510" s="33"/>
    </row>
    <row r="511" spans="1:19" ht="24">
      <c r="A511" s="25" t="s">
        <v>24</v>
      </c>
      <c r="B511" s="26" t="s">
        <v>69</v>
      </c>
      <c r="C511" s="27"/>
      <c r="D511" s="28" t="s">
        <v>70</v>
      </c>
      <c r="E511" s="28"/>
      <c r="F511" s="129" t="s">
        <v>1599</v>
      </c>
      <c r="G511" s="29" t="s">
        <v>1600</v>
      </c>
      <c r="H511" s="31" t="s">
        <v>1601</v>
      </c>
      <c r="I511" s="30" t="s">
        <v>1602</v>
      </c>
      <c r="J511" s="30" t="s">
        <v>90</v>
      </c>
      <c r="K511" s="18" t="s">
        <v>19</v>
      </c>
      <c r="L511" s="19" t="s">
        <v>41</v>
      </c>
      <c r="M511" s="19">
        <v>0</v>
      </c>
      <c r="N511" s="19">
        <v>0</v>
      </c>
      <c r="O511" s="21">
        <v>0</v>
      </c>
      <c r="P511" s="31" t="s">
        <v>91</v>
      </c>
      <c r="Q511" s="22" t="s">
        <v>42</v>
      </c>
      <c r="R511" s="32"/>
      <c r="S511" s="33"/>
    </row>
    <row r="512" spans="1:19" ht="22.5">
      <c r="A512" s="25" t="s">
        <v>24</v>
      </c>
      <c r="B512" s="26" t="s">
        <v>69</v>
      </c>
      <c r="C512" s="27" t="s">
        <v>26</v>
      </c>
      <c r="D512" s="28" t="s">
        <v>70</v>
      </c>
      <c r="E512" s="28"/>
      <c r="F512" s="129" t="s">
        <v>1634</v>
      </c>
      <c r="G512" s="29" t="s">
        <v>1635</v>
      </c>
      <c r="H512" s="31" t="s">
        <v>1636</v>
      </c>
      <c r="I512" s="30" t="s">
        <v>607</v>
      </c>
      <c r="J512" s="30" t="s">
        <v>18</v>
      </c>
      <c r="K512" s="18" t="s">
        <v>19</v>
      </c>
      <c r="L512" s="19" t="s">
        <v>1637</v>
      </c>
      <c r="M512" s="19">
        <v>103.53</v>
      </c>
      <c r="N512" s="19">
        <v>5.5</v>
      </c>
      <c r="O512" s="21">
        <v>109.22</v>
      </c>
      <c r="P512" s="31" t="s">
        <v>110</v>
      </c>
      <c r="Q512" s="22" t="s">
        <v>42</v>
      </c>
      <c r="R512" s="32"/>
      <c r="S512" s="33"/>
    </row>
    <row r="513" spans="1:19" ht="22.5">
      <c r="A513" s="25" t="s">
        <v>24</v>
      </c>
      <c r="B513" s="26" t="s">
        <v>69</v>
      </c>
      <c r="C513" s="27"/>
      <c r="D513" s="28" t="s">
        <v>70</v>
      </c>
      <c r="E513" s="28"/>
      <c r="F513" s="129" t="s">
        <v>1638</v>
      </c>
      <c r="G513" s="29" t="s">
        <v>1639</v>
      </c>
      <c r="H513" s="31" t="s">
        <v>1640</v>
      </c>
      <c r="I513" s="30" t="s">
        <v>829</v>
      </c>
      <c r="J513" s="30" t="s">
        <v>18</v>
      </c>
      <c r="K513" s="18" t="s">
        <v>19</v>
      </c>
      <c r="L513" s="19" t="s">
        <v>41</v>
      </c>
      <c r="M513" s="19">
        <v>207.06</v>
      </c>
      <c r="N513" s="19">
        <v>5.5</v>
      </c>
      <c r="O513" s="21">
        <v>218.45</v>
      </c>
      <c r="P513" s="31" t="s">
        <v>609</v>
      </c>
      <c r="Q513" s="22" t="s">
        <v>42</v>
      </c>
      <c r="R513" s="35"/>
      <c r="S513" s="33"/>
    </row>
    <row r="514" spans="1:19" ht="22.5">
      <c r="A514" s="25" t="s">
        <v>24</v>
      </c>
      <c r="B514" s="26" t="s">
        <v>69</v>
      </c>
      <c r="C514" s="27"/>
      <c r="D514" s="28" t="s">
        <v>70</v>
      </c>
      <c r="E514" s="28"/>
      <c r="F514" s="129" t="s">
        <v>1644</v>
      </c>
      <c r="G514" s="29" t="s">
        <v>1645</v>
      </c>
      <c r="H514" s="31" t="s">
        <v>1646</v>
      </c>
      <c r="I514" s="30" t="s">
        <v>1647</v>
      </c>
      <c r="J514" s="30" t="s">
        <v>32</v>
      </c>
      <c r="K514" s="18" t="s">
        <v>19</v>
      </c>
      <c r="L514" s="19" t="s">
        <v>41</v>
      </c>
      <c r="M514" s="19">
        <v>0</v>
      </c>
      <c r="N514" s="19">
        <v>0</v>
      </c>
      <c r="O514" s="21">
        <v>0</v>
      </c>
      <c r="P514" s="31" t="s">
        <v>1648</v>
      </c>
      <c r="Q514" s="22" t="s">
        <v>42</v>
      </c>
      <c r="R514" s="32"/>
      <c r="S514" s="33"/>
    </row>
    <row r="515" spans="1:19" ht="22.5">
      <c r="A515" s="25" t="s">
        <v>24</v>
      </c>
      <c r="B515" s="26" t="s">
        <v>69</v>
      </c>
      <c r="C515" s="27"/>
      <c r="D515" s="28" t="s">
        <v>70</v>
      </c>
      <c r="E515" s="28"/>
      <c r="F515" s="129" t="s">
        <v>1652</v>
      </c>
      <c r="G515" s="29" t="s">
        <v>1653</v>
      </c>
      <c r="H515" s="31" t="s">
        <v>1654</v>
      </c>
      <c r="I515" s="30" t="s">
        <v>1652</v>
      </c>
      <c r="J515" s="30" t="s">
        <v>32</v>
      </c>
      <c r="K515" s="18" t="s">
        <v>19</v>
      </c>
      <c r="L515" s="19" t="s">
        <v>41</v>
      </c>
      <c r="M515" s="19">
        <v>260.91000000000003</v>
      </c>
      <c r="N515" s="19">
        <v>5.5</v>
      </c>
      <c r="O515" s="21">
        <v>275.26</v>
      </c>
      <c r="P515" s="31" t="s">
        <v>85</v>
      </c>
      <c r="Q515" s="22" t="s">
        <v>42</v>
      </c>
      <c r="R515" s="32"/>
      <c r="S515" s="33"/>
    </row>
    <row r="516" spans="1:19" ht="24">
      <c r="A516" s="25" t="s">
        <v>24</v>
      </c>
      <c r="B516" s="26" t="s">
        <v>69</v>
      </c>
      <c r="C516" s="27"/>
      <c r="D516" s="28" t="s">
        <v>70</v>
      </c>
      <c r="E516" s="28"/>
      <c r="F516" s="129" t="s">
        <v>1655</v>
      </c>
      <c r="G516" s="29" t="s">
        <v>1656</v>
      </c>
      <c r="H516" s="31" t="s">
        <v>1657</v>
      </c>
      <c r="I516" s="30" t="s">
        <v>1658</v>
      </c>
      <c r="J516" s="30" t="s">
        <v>32</v>
      </c>
      <c r="K516" s="18" t="s">
        <v>19</v>
      </c>
      <c r="L516" s="19" t="s">
        <v>41</v>
      </c>
      <c r="M516" s="19">
        <v>0</v>
      </c>
      <c r="N516" s="19">
        <v>0</v>
      </c>
      <c r="O516" s="21">
        <v>0</v>
      </c>
      <c r="P516" s="31" t="s">
        <v>45</v>
      </c>
      <c r="Q516" s="22" t="s">
        <v>42</v>
      </c>
      <c r="R516" s="32"/>
      <c r="S516" s="33"/>
    </row>
    <row r="517" spans="1:19" ht="22.5">
      <c r="A517" s="25" t="s">
        <v>24</v>
      </c>
      <c r="B517" s="26" t="s">
        <v>69</v>
      </c>
      <c r="C517" s="27"/>
      <c r="D517" s="28" t="s">
        <v>70</v>
      </c>
      <c r="E517" s="28"/>
      <c r="F517" s="129" t="s">
        <v>1659</v>
      </c>
      <c r="G517" s="29" t="s">
        <v>1660</v>
      </c>
      <c r="H517" s="31" t="s">
        <v>1661</v>
      </c>
      <c r="I517" s="30" t="s">
        <v>1658</v>
      </c>
      <c r="J517" s="30" t="s">
        <v>32</v>
      </c>
      <c r="K517" s="18" t="s">
        <v>19</v>
      </c>
      <c r="L517" s="19" t="s">
        <v>41</v>
      </c>
      <c r="M517" s="19">
        <v>0</v>
      </c>
      <c r="N517" s="19">
        <v>0</v>
      </c>
      <c r="O517" s="21">
        <v>0</v>
      </c>
      <c r="P517" s="31" t="s">
        <v>45</v>
      </c>
      <c r="Q517" s="22" t="s">
        <v>42</v>
      </c>
      <c r="R517" s="57"/>
      <c r="S517" s="43"/>
    </row>
    <row r="518" spans="1:19" ht="22.5">
      <c r="A518" s="25" t="s">
        <v>24</v>
      </c>
      <c r="B518" s="26" t="s">
        <v>69</v>
      </c>
      <c r="C518" s="27" t="s">
        <v>26</v>
      </c>
      <c r="D518" s="28" t="s">
        <v>70</v>
      </c>
      <c r="E518" s="28"/>
      <c r="F518" s="129" t="s">
        <v>833</v>
      </c>
      <c r="G518" s="29" t="s">
        <v>834</v>
      </c>
      <c r="H518" s="31" t="s">
        <v>835</v>
      </c>
      <c r="I518" s="30" t="s">
        <v>101</v>
      </c>
      <c r="J518" s="30" t="s">
        <v>18</v>
      </c>
      <c r="K518" s="18" t="s">
        <v>19</v>
      </c>
      <c r="L518" s="19" t="s">
        <v>41</v>
      </c>
      <c r="M518" s="19">
        <v>194.16</v>
      </c>
      <c r="N518" s="19">
        <v>5.5</v>
      </c>
      <c r="O518" s="21">
        <v>204.84</v>
      </c>
      <c r="P518" s="31" t="s">
        <v>45</v>
      </c>
      <c r="Q518" s="22" t="s">
        <v>42</v>
      </c>
      <c r="R518" s="32"/>
      <c r="S518" s="33"/>
    </row>
    <row r="519" spans="1:19" ht="24">
      <c r="A519" s="25" t="s">
        <v>24</v>
      </c>
      <c r="B519" s="26" t="s">
        <v>69</v>
      </c>
      <c r="C519" s="27"/>
      <c r="D519" s="28" t="s">
        <v>70</v>
      </c>
      <c r="E519" s="28"/>
      <c r="F519" s="129" t="s">
        <v>1662</v>
      </c>
      <c r="G519" s="29" t="s">
        <v>1663</v>
      </c>
      <c r="H519" s="31" t="s">
        <v>1664</v>
      </c>
      <c r="I519" s="30" t="s">
        <v>1665</v>
      </c>
      <c r="J519" s="30" t="s">
        <v>32</v>
      </c>
      <c r="K519" s="18" t="s">
        <v>19</v>
      </c>
      <c r="L519" s="19" t="s">
        <v>41</v>
      </c>
      <c r="M519" s="19">
        <v>84.57</v>
      </c>
      <c r="N519" s="19">
        <v>5.5</v>
      </c>
      <c r="O519" s="21">
        <v>89.22</v>
      </c>
      <c r="P519" s="31" t="s">
        <v>85</v>
      </c>
      <c r="Q519" s="22" t="s">
        <v>42</v>
      </c>
      <c r="R519" s="32"/>
      <c r="S519" s="33"/>
    </row>
    <row r="520" spans="1:19" ht="22.5">
      <c r="A520" s="25" t="s">
        <v>24</v>
      </c>
      <c r="B520" s="26" t="s">
        <v>69</v>
      </c>
      <c r="C520" s="27"/>
      <c r="D520" s="28" t="s">
        <v>70</v>
      </c>
      <c r="E520" s="28"/>
      <c r="F520" s="129" t="s">
        <v>1674</v>
      </c>
      <c r="G520" s="29" t="s">
        <v>1675</v>
      </c>
      <c r="H520" s="31" t="s">
        <v>1676</v>
      </c>
      <c r="I520" s="30" t="s">
        <v>1677</v>
      </c>
      <c r="J520" s="30" t="s">
        <v>90</v>
      </c>
      <c r="K520" s="18" t="s">
        <v>19</v>
      </c>
      <c r="L520" s="19" t="s">
        <v>41</v>
      </c>
      <c r="M520" s="19">
        <v>0</v>
      </c>
      <c r="N520" s="19">
        <v>0</v>
      </c>
      <c r="O520" s="21">
        <v>0</v>
      </c>
      <c r="P520" s="31" t="s">
        <v>97</v>
      </c>
      <c r="Q520" s="22" t="s">
        <v>42</v>
      </c>
      <c r="R520" s="32"/>
      <c r="S520" s="33"/>
    </row>
    <row r="521" spans="1:19" ht="30">
      <c r="A521" s="25" t="s">
        <v>24</v>
      </c>
      <c r="B521" s="26" t="s">
        <v>69</v>
      </c>
      <c r="C521" s="27" t="s">
        <v>26</v>
      </c>
      <c r="D521" s="28" t="s">
        <v>70</v>
      </c>
      <c r="E521" s="69"/>
      <c r="F521" s="153" t="s">
        <v>1678</v>
      </c>
      <c r="G521" s="52" t="s">
        <v>1679</v>
      </c>
      <c r="H521" s="70" t="s">
        <v>1680</v>
      </c>
      <c r="I521" s="72" t="s">
        <v>1028</v>
      </c>
      <c r="J521" s="72" t="s">
        <v>32</v>
      </c>
      <c r="K521" s="18" t="s">
        <v>19</v>
      </c>
      <c r="L521" s="54" t="s">
        <v>1681</v>
      </c>
      <c r="M521" s="19">
        <v>29.14</v>
      </c>
      <c r="N521" s="19">
        <v>5.5</v>
      </c>
      <c r="O521" s="21">
        <v>30.74</v>
      </c>
      <c r="P521" s="31" t="s">
        <v>22</v>
      </c>
      <c r="Q521" s="22" t="s">
        <v>23</v>
      </c>
      <c r="R521" s="32"/>
      <c r="S521" s="33"/>
    </row>
    <row r="522" spans="1:19" ht="22.5">
      <c r="A522" s="25" t="s">
        <v>24</v>
      </c>
      <c r="B522" s="26" t="s">
        <v>69</v>
      </c>
      <c r="C522" s="27"/>
      <c r="D522" s="28" t="s">
        <v>70</v>
      </c>
      <c r="E522" s="28"/>
      <c r="F522" s="129" t="s">
        <v>1685</v>
      </c>
      <c r="G522" s="29" t="s">
        <v>1686</v>
      </c>
      <c r="H522" s="31" t="s">
        <v>1687</v>
      </c>
      <c r="I522" s="30" t="s">
        <v>564</v>
      </c>
      <c r="J522" s="30" t="s">
        <v>18</v>
      </c>
      <c r="K522" s="18" t="s">
        <v>19</v>
      </c>
      <c r="L522" s="19" t="s">
        <v>41</v>
      </c>
      <c r="M522" s="19">
        <v>417.17</v>
      </c>
      <c r="N522" s="19">
        <v>5.5</v>
      </c>
      <c r="O522" s="21">
        <v>440.11</v>
      </c>
      <c r="P522" s="87" t="s">
        <v>553</v>
      </c>
      <c r="Q522" s="22" t="s">
        <v>42</v>
      </c>
      <c r="R522" s="55"/>
      <c r="S522" s="56"/>
    </row>
    <row r="523" spans="1:19" ht="30">
      <c r="A523" s="25" t="s">
        <v>24</v>
      </c>
      <c r="B523" s="26" t="s">
        <v>69</v>
      </c>
      <c r="C523" s="27"/>
      <c r="D523" s="28" t="s">
        <v>70</v>
      </c>
      <c r="E523" s="28"/>
      <c r="F523" s="129" t="s">
        <v>1688</v>
      </c>
      <c r="G523" s="29" t="s">
        <v>1689</v>
      </c>
      <c r="H523" s="31" t="s">
        <v>1690</v>
      </c>
      <c r="I523" s="30" t="s">
        <v>1691</v>
      </c>
      <c r="J523" s="30" t="s">
        <v>90</v>
      </c>
      <c r="K523" s="18" t="s">
        <v>19</v>
      </c>
      <c r="L523" s="92" t="s">
        <v>861</v>
      </c>
      <c r="M523" s="19">
        <v>95.46</v>
      </c>
      <c r="N523" s="19">
        <v>5.5</v>
      </c>
      <c r="O523" s="21">
        <v>100.71</v>
      </c>
      <c r="P523" s="31" t="s">
        <v>553</v>
      </c>
      <c r="Q523" s="22" t="s">
        <v>42</v>
      </c>
      <c r="R523" s="32"/>
      <c r="S523" s="33"/>
    </row>
    <row r="524" spans="1:19" ht="22.5">
      <c r="A524" s="25" t="s">
        <v>24</v>
      </c>
      <c r="B524" s="26" t="s">
        <v>69</v>
      </c>
      <c r="C524" s="27"/>
      <c r="D524" s="28" t="s">
        <v>70</v>
      </c>
      <c r="E524" s="28"/>
      <c r="F524" s="129" t="s">
        <v>446</v>
      </c>
      <c r="G524" s="29" t="s">
        <v>447</v>
      </c>
      <c r="H524" s="31" t="s">
        <v>448</v>
      </c>
      <c r="I524" s="30" t="s">
        <v>43</v>
      </c>
      <c r="J524" s="30" t="s">
        <v>18</v>
      </c>
      <c r="K524" s="18" t="s">
        <v>19</v>
      </c>
      <c r="L524" s="19" t="s">
        <v>41</v>
      </c>
      <c r="M524" s="19">
        <v>947</v>
      </c>
      <c r="N524" s="19" t="s">
        <v>449</v>
      </c>
      <c r="O524" s="21">
        <v>982.98</v>
      </c>
      <c r="P524" s="31" t="s">
        <v>45</v>
      </c>
      <c r="Q524" s="22" t="s">
        <v>42</v>
      </c>
      <c r="R524" s="32"/>
      <c r="S524" s="33"/>
    </row>
    <row r="525" spans="1:19" ht="22.5">
      <c r="A525" s="25" t="s">
        <v>24</v>
      </c>
      <c r="B525" s="26" t="s">
        <v>69</v>
      </c>
      <c r="C525" s="27"/>
      <c r="D525" s="28" t="s">
        <v>70</v>
      </c>
      <c r="E525" s="28"/>
      <c r="F525" s="129" t="s">
        <v>1786</v>
      </c>
      <c r="G525" s="29" t="s">
        <v>1787</v>
      </c>
      <c r="H525" s="31"/>
      <c r="I525" s="30" t="s">
        <v>89</v>
      </c>
      <c r="J525" s="30" t="s">
        <v>90</v>
      </c>
      <c r="K525" s="18" t="s">
        <v>1788</v>
      </c>
      <c r="L525" s="19" t="s">
        <v>41</v>
      </c>
      <c r="M525" s="19">
        <v>0</v>
      </c>
      <c r="N525" s="19">
        <v>0</v>
      </c>
      <c r="O525" s="21">
        <v>0</v>
      </c>
      <c r="P525" s="31" t="s">
        <v>91</v>
      </c>
      <c r="Q525" s="22" t="s">
        <v>42</v>
      </c>
      <c r="R525" s="32"/>
      <c r="S525" s="33"/>
    </row>
    <row r="526" spans="1:19" ht="30">
      <c r="A526" s="25" t="s">
        <v>24</v>
      </c>
      <c r="B526" s="26" t="s">
        <v>69</v>
      </c>
      <c r="C526" s="27"/>
      <c r="D526" s="28" t="s">
        <v>70</v>
      </c>
      <c r="E526" s="28"/>
      <c r="F526" s="129" t="s">
        <v>1796</v>
      </c>
      <c r="G526" s="29" t="s">
        <v>1797</v>
      </c>
      <c r="H526" s="31" t="s">
        <v>1798</v>
      </c>
      <c r="I526" s="30" t="s">
        <v>1799</v>
      </c>
      <c r="J526" s="30" t="s">
        <v>90</v>
      </c>
      <c r="K526" s="18" t="s">
        <v>19</v>
      </c>
      <c r="L526" s="92" t="s">
        <v>861</v>
      </c>
      <c r="M526" s="19">
        <v>77.64</v>
      </c>
      <c r="N526" s="19">
        <v>5.5</v>
      </c>
      <c r="O526" s="93">
        <v>81.91</v>
      </c>
      <c r="P526" s="31" t="s">
        <v>553</v>
      </c>
      <c r="Q526" s="22" t="s">
        <v>42</v>
      </c>
      <c r="R526" s="32"/>
      <c r="S526" s="33"/>
    </row>
    <row r="527" spans="1:19" ht="78">
      <c r="A527" s="25" t="s">
        <v>24</v>
      </c>
      <c r="B527" s="26" t="s">
        <v>69</v>
      </c>
      <c r="C527" s="27" t="s">
        <v>26</v>
      </c>
      <c r="D527" s="28" t="s">
        <v>70</v>
      </c>
      <c r="E527" s="28"/>
      <c r="F527" s="129" t="s">
        <v>1824</v>
      </c>
      <c r="G527" s="29" t="s">
        <v>1825</v>
      </c>
      <c r="H527" s="31" t="s">
        <v>1826</v>
      </c>
      <c r="I527" s="30" t="s">
        <v>1824</v>
      </c>
      <c r="J527" s="30" t="s">
        <v>18</v>
      </c>
      <c r="K527" s="18" t="s">
        <v>19</v>
      </c>
      <c r="L527" s="19" t="s">
        <v>20</v>
      </c>
      <c r="M527" s="19">
        <v>415.54</v>
      </c>
      <c r="N527" s="19">
        <v>2.1</v>
      </c>
      <c r="O527" s="21">
        <v>424.27</v>
      </c>
      <c r="P527" s="31" t="s">
        <v>22</v>
      </c>
      <c r="Q527" s="22" t="s">
        <v>23</v>
      </c>
      <c r="R527" s="35">
        <v>11</v>
      </c>
      <c r="S527" s="33" t="s">
        <v>1827</v>
      </c>
    </row>
    <row r="528" spans="1:19" ht="30">
      <c r="A528" s="25" t="s">
        <v>24</v>
      </c>
      <c r="B528" s="26" t="s">
        <v>69</v>
      </c>
      <c r="C528" s="27"/>
      <c r="D528" s="28" t="s">
        <v>70</v>
      </c>
      <c r="E528" s="28"/>
      <c r="F528" s="129" t="s">
        <v>1840</v>
      </c>
      <c r="G528" s="29" t="s">
        <v>1841</v>
      </c>
      <c r="H528" s="31" t="s">
        <v>1842</v>
      </c>
      <c r="I528" s="30" t="s">
        <v>1843</v>
      </c>
      <c r="J528" s="30" t="s">
        <v>90</v>
      </c>
      <c r="K528" s="18" t="s">
        <v>19</v>
      </c>
      <c r="L528" s="19" t="s">
        <v>1844</v>
      </c>
      <c r="M528" s="19">
        <v>48.61</v>
      </c>
      <c r="N528" s="19">
        <v>5.5</v>
      </c>
      <c r="O528" s="21">
        <v>51.32</v>
      </c>
      <c r="P528" s="31" t="s">
        <v>553</v>
      </c>
      <c r="Q528" s="22" t="s">
        <v>42</v>
      </c>
      <c r="R528" s="32"/>
      <c r="S528" s="33"/>
    </row>
    <row r="529" spans="1:19" ht="22.5">
      <c r="A529" s="25" t="s">
        <v>24</v>
      </c>
      <c r="B529" s="26" t="s">
        <v>69</v>
      </c>
      <c r="C529" s="27"/>
      <c r="D529" s="28" t="s">
        <v>70</v>
      </c>
      <c r="E529" s="28"/>
      <c r="F529" s="129" t="s">
        <v>1866</v>
      </c>
      <c r="G529" s="29" t="s">
        <v>1867</v>
      </c>
      <c r="H529" s="31" t="s">
        <v>1868</v>
      </c>
      <c r="I529" s="30" t="s">
        <v>1803</v>
      </c>
      <c r="J529" s="30" t="s">
        <v>32</v>
      </c>
      <c r="K529" s="18" t="s">
        <v>19</v>
      </c>
      <c r="L529" s="19" t="s">
        <v>1295</v>
      </c>
      <c r="M529" s="19">
        <v>307.55</v>
      </c>
      <c r="N529" s="19">
        <v>5.5</v>
      </c>
      <c r="O529" s="21">
        <v>324.47000000000003</v>
      </c>
      <c r="P529" s="31" t="s">
        <v>97</v>
      </c>
      <c r="Q529" s="22" t="s">
        <v>42</v>
      </c>
      <c r="R529" s="57"/>
      <c r="S529" s="43"/>
    </row>
    <row r="530" spans="1:19" ht="36">
      <c r="A530" s="25" t="s">
        <v>24</v>
      </c>
      <c r="B530" s="26" t="s">
        <v>69</v>
      </c>
      <c r="C530" s="27"/>
      <c r="D530" s="28" t="s">
        <v>70</v>
      </c>
      <c r="E530" s="28"/>
      <c r="F530" s="129" t="s">
        <v>1885</v>
      </c>
      <c r="G530" s="29" t="s">
        <v>1886</v>
      </c>
      <c r="H530" s="31" t="s">
        <v>1887</v>
      </c>
      <c r="I530" s="30" t="s">
        <v>1691</v>
      </c>
      <c r="J530" s="30" t="s">
        <v>90</v>
      </c>
      <c r="K530" s="18" t="s">
        <v>19</v>
      </c>
      <c r="L530" s="92" t="s">
        <v>861</v>
      </c>
      <c r="M530" s="19">
        <v>78.59</v>
      </c>
      <c r="N530" s="19">
        <v>5.5</v>
      </c>
      <c r="O530" s="93">
        <v>82.91</v>
      </c>
      <c r="P530" s="31" t="s">
        <v>553</v>
      </c>
      <c r="Q530" s="22" t="s">
        <v>42</v>
      </c>
      <c r="R530" s="32"/>
      <c r="S530" s="33"/>
    </row>
    <row r="531" spans="1:19" ht="36">
      <c r="A531" s="25" t="s">
        <v>24</v>
      </c>
      <c r="B531" s="26" t="s">
        <v>69</v>
      </c>
      <c r="C531" s="27" t="s">
        <v>26</v>
      </c>
      <c r="D531" s="28" t="s">
        <v>70</v>
      </c>
      <c r="E531" s="28"/>
      <c r="F531" s="129" t="s">
        <v>1888</v>
      </c>
      <c r="G531" s="29" t="s">
        <v>1889</v>
      </c>
      <c r="H531" s="31" t="s">
        <v>1890</v>
      </c>
      <c r="I531" s="30" t="s">
        <v>1891</v>
      </c>
      <c r="J531" s="30" t="s">
        <v>90</v>
      </c>
      <c r="K531" s="18" t="s">
        <v>19</v>
      </c>
      <c r="L531" s="19" t="s">
        <v>1637</v>
      </c>
      <c r="M531" s="19">
        <v>79.06</v>
      </c>
      <c r="N531" s="19">
        <v>5.5</v>
      </c>
      <c r="O531" s="21">
        <v>83.41</v>
      </c>
      <c r="P531" s="31" t="s">
        <v>553</v>
      </c>
      <c r="Q531" s="22" t="s">
        <v>42</v>
      </c>
      <c r="R531" s="32"/>
      <c r="S531" s="33"/>
    </row>
    <row r="532" spans="1:19" ht="22.5">
      <c r="A532" s="25" t="s">
        <v>24</v>
      </c>
      <c r="B532" s="26" t="s">
        <v>69</v>
      </c>
      <c r="C532" s="27"/>
      <c r="D532" s="28" t="s">
        <v>70</v>
      </c>
      <c r="E532" s="28"/>
      <c r="F532" s="129" t="s">
        <v>1892</v>
      </c>
      <c r="G532" s="29" t="s">
        <v>1893</v>
      </c>
      <c r="H532" s="31" t="s">
        <v>1894</v>
      </c>
      <c r="I532" s="30" t="s">
        <v>89</v>
      </c>
      <c r="J532" s="30" t="s">
        <v>90</v>
      </c>
      <c r="K532" s="18" t="s">
        <v>19</v>
      </c>
      <c r="L532" s="19" t="s">
        <v>1637</v>
      </c>
      <c r="M532" s="19">
        <v>29.02</v>
      </c>
      <c r="N532" s="19">
        <v>5.5</v>
      </c>
      <c r="O532" s="21">
        <v>30.62</v>
      </c>
      <c r="P532" s="31" t="s">
        <v>91</v>
      </c>
      <c r="Q532" s="22" t="s">
        <v>42</v>
      </c>
      <c r="R532" s="32"/>
      <c r="S532" s="33"/>
    </row>
    <row r="533" spans="1:19" ht="22.5">
      <c r="A533" s="25" t="s">
        <v>24</v>
      </c>
      <c r="B533" s="26" t="s">
        <v>69</v>
      </c>
      <c r="C533" s="27"/>
      <c r="D533" s="28" t="s">
        <v>70</v>
      </c>
      <c r="E533" s="28"/>
      <c r="F533" s="129" t="s">
        <v>2632</v>
      </c>
      <c r="G533" s="29" t="s">
        <v>1912</v>
      </c>
      <c r="H533" s="31" t="s">
        <v>1913</v>
      </c>
      <c r="I533" s="30" t="s">
        <v>1914</v>
      </c>
      <c r="J533" s="30" t="s">
        <v>32</v>
      </c>
      <c r="K533" s="18" t="s">
        <v>19</v>
      </c>
      <c r="L533" s="19" t="s">
        <v>41</v>
      </c>
      <c r="M533" s="19">
        <v>0</v>
      </c>
      <c r="N533" s="19">
        <v>0</v>
      </c>
      <c r="O533" s="21">
        <v>0</v>
      </c>
      <c r="P533" s="31" t="s">
        <v>1181</v>
      </c>
      <c r="Q533" s="22" t="s">
        <v>42</v>
      </c>
      <c r="R533" s="32"/>
      <c r="S533" s="33"/>
    </row>
    <row r="534" spans="1:19" ht="22.5">
      <c r="A534" s="25" t="s">
        <v>24</v>
      </c>
      <c r="B534" s="26" t="s">
        <v>69</v>
      </c>
      <c r="C534" s="27"/>
      <c r="D534" s="28" t="s">
        <v>70</v>
      </c>
      <c r="E534" s="28"/>
      <c r="F534" s="129" t="s">
        <v>1966</v>
      </c>
      <c r="G534" s="29" t="s">
        <v>1967</v>
      </c>
      <c r="H534" s="31" t="s">
        <v>1968</v>
      </c>
      <c r="I534" s="30" t="s">
        <v>1969</v>
      </c>
      <c r="J534" s="30" t="s">
        <v>32</v>
      </c>
      <c r="K534" s="18" t="s">
        <v>19</v>
      </c>
      <c r="L534" s="19" t="s">
        <v>20</v>
      </c>
      <c r="M534" s="19">
        <v>43.91</v>
      </c>
      <c r="N534" s="19">
        <v>0</v>
      </c>
      <c r="O534" s="21">
        <v>43.91</v>
      </c>
      <c r="P534" s="31" t="s">
        <v>22</v>
      </c>
      <c r="Q534" s="22" t="s">
        <v>23</v>
      </c>
      <c r="R534" s="32"/>
      <c r="S534" s="33"/>
    </row>
    <row r="535" spans="1:19" ht="24">
      <c r="A535" s="25" t="s">
        <v>24</v>
      </c>
      <c r="B535" s="26" t="s">
        <v>69</v>
      </c>
      <c r="C535" s="27"/>
      <c r="D535" s="28" t="s">
        <v>70</v>
      </c>
      <c r="E535" s="28"/>
      <c r="F535" s="129" t="s">
        <v>1993</v>
      </c>
      <c r="G535" s="29" t="s">
        <v>1994</v>
      </c>
      <c r="H535" s="31" t="s">
        <v>1995</v>
      </c>
      <c r="I535" s="30" t="s">
        <v>1996</v>
      </c>
      <c r="J535" s="30" t="s">
        <v>32</v>
      </c>
      <c r="K535" s="18" t="s">
        <v>19</v>
      </c>
      <c r="L535" s="19" t="s">
        <v>20</v>
      </c>
      <c r="M535" s="19">
        <v>25.38</v>
      </c>
      <c r="N535" s="19">
        <v>0</v>
      </c>
      <c r="O535" s="21">
        <v>25.38</v>
      </c>
      <c r="P535" s="173" t="s">
        <v>22</v>
      </c>
      <c r="Q535" s="22" t="s">
        <v>23</v>
      </c>
      <c r="R535" s="48"/>
      <c r="S535" s="49"/>
    </row>
    <row r="536" spans="1:19" ht="22.5">
      <c r="A536" s="25" t="s">
        <v>24</v>
      </c>
      <c r="B536" s="26" t="s">
        <v>69</v>
      </c>
      <c r="C536" s="27"/>
      <c r="D536" s="28" t="s">
        <v>70</v>
      </c>
      <c r="E536" s="28"/>
      <c r="F536" s="129" t="s">
        <v>2000</v>
      </c>
      <c r="G536" s="29" t="s">
        <v>2001</v>
      </c>
      <c r="H536" s="31" t="s">
        <v>2002</v>
      </c>
      <c r="I536" s="30" t="s">
        <v>1252</v>
      </c>
      <c r="J536" s="30" t="s">
        <v>32</v>
      </c>
      <c r="K536" s="18" t="s">
        <v>19</v>
      </c>
      <c r="L536" s="19" t="s">
        <v>20</v>
      </c>
      <c r="M536" s="19">
        <v>50.27</v>
      </c>
      <c r="N536" s="19">
        <v>5.5</v>
      </c>
      <c r="O536" s="21">
        <v>53.03</v>
      </c>
      <c r="P536" s="173" t="s">
        <v>22</v>
      </c>
      <c r="Q536" s="22" t="s">
        <v>23</v>
      </c>
      <c r="R536" s="48"/>
      <c r="S536" s="49"/>
    </row>
    <row r="537" spans="1:19" ht="30">
      <c r="A537" s="25" t="s">
        <v>24</v>
      </c>
      <c r="B537" s="26" t="s">
        <v>69</v>
      </c>
      <c r="C537" s="27"/>
      <c r="D537" s="28" t="s">
        <v>70</v>
      </c>
      <c r="E537" s="28"/>
      <c r="F537" s="129" t="s">
        <v>2037</v>
      </c>
      <c r="G537" s="29" t="s">
        <v>2038</v>
      </c>
      <c r="H537" s="31" t="s">
        <v>2039</v>
      </c>
      <c r="I537" s="30" t="s">
        <v>435</v>
      </c>
      <c r="J537" s="30" t="s">
        <v>32</v>
      </c>
      <c r="K537" s="18" t="s">
        <v>19</v>
      </c>
      <c r="L537" s="19" t="s">
        <v>2040</v>
      </c>
      <c r="M537" s="19">
        <f>51.41+51.41</f>
        <v>102.82</v>
      </c>
      <c r="N537" s="19">
        <v>5.5</v>
      </c>
      <c r="O537" s="21">
        <f>54.24+54.24</f>
        <v>108.48</v>
      </c>
      <c r="P537" s="173" t="s">
        <v>22</v>
      </c>
      <c r="Q537" s="22" t="s">
        <v>23</v>
      </c>
      <c r="R537" s="48"/>
      <c r="S537" s="49"/>
    </row>
    <row r="538" spans="1:19" ht="22.5">
      <c r="A538" s="25" t="s">
        <v>24</v>
      </c>
      <c r="B538" s="26" t="s">
        <v>69</v>
      </c>
      <c r="C538" s="27"/>
      <c r="D538" s="28" t="s">
        <v>70</v>
      </c>
      <c r="E538" s="28"/>
      <c r="F538" s="129" t="s">
        <v>2615</v>
      </c>
      <c r="G538" s="29" t="s">
        <v>2053</v>
      </c>
      <c r="H538" s="31" t="s">
        <v>2054</v>
      </c>
      <c r="I538" s="30" t="s">
        <v>2055</v>
      </c>
      <c r="J538" s="30" t="s">
        <v>32</v>
      </c>
      <c r="K538" s="18" t="s">
        <v>19</v>
      </c>
      <c r="L538" s="128" t="s">
        <v>2610</v>
      </c>
      <c r="M538" s="128">
        <f>129.92+133.98</f>
        <v>263.89999999999998</v>
      </c>
      <c r="N538" s="41">
        <v>2.1</v>
      </c>
      <c r="O538" s="76">
        <f>132.65+136.79</f>
        <v>269.44</v>
      </c>
      <c r="P538" s="31" t="s">
        <v>97</v>
      </c>
      <c r="Q538" s="22" t="s">
        <v>42</v>
      </c>
      <c r="R538" s="32"/>
      <c r="S538" s="33"/>
    </row>
    <row r="539" spans="1:19" ht="22.5">
      <c r="A539" s="25" t="s">
        <v>24</v>
      </c>
      <c r="B539" s="26" t="s">
        <v>69</v>
      </c>
      <c r="C539" s="27" t="s">
        <v>26</v>
      </c>
      <c r="D539" s="28" t="s">
        <v>70</v>
      </c>
      <c r="E539" s="28"/>
      <c r="F539" s="129" t="s">
        <v>2059</v>
      </c>
      <c r="G539" s="29" t="s">
        <v>2060</v>
      </c>
      <c r="H539" s="31" t="s">
        <v>2061</v>
      </c>
      <c r="I539" s="30" t="s">
        <v>2062</v>
      </c>
      <c r="J539" s="30" t="s">
        <v>32</v>
      </c>
      <c r="K539" s="18" t="s">
        <v>19</v>
      </c>
      <c r="L539" s="19" t="s">
        <v>20</v>
      </c>
      <c r="M539" s="19">
        <v>35.840000000000003</v>
      </c>
      <c r="N539" s="19">
        <v>2.1</v>
      </c>
      <c r="O539" s="21">
        <v>36.590000000000003</v>
      </c>
      <c r="P539" s="31" t="s">
        <v>22</v>
      </c>
      <c r="Q539" s="22" t="s">
        <v>23</v>
      </c>
      <c r="R539" s="32">
        <v>2</v>
      </c>
      <c r="S539" s="33" t="s">
        <v>731</v>
      </c>
    </row>
    <row r="540" spans="1:19" ht="30">
      <c r="A540" s="25" t="s">
        <v>24</v>
      </c>
      <c r="B540" s="26" t="s">
        <v>69</v>
      </c>
      <c r="C540" s="60"/>
      <c r="D540" s="61">
        <v>18</v>
      </c>
      <c r="E540" s="61"/>
      <c r="F540" s="162" t="s">
        <v>2100</v>
      </c>
      <c r="G540" s="63" t="s">
        <v>2101</v>
      </c>
      <c r="H540" s="119" t="s">
        <v>2102</v>
      </c>
      <c r="I540" s="80" t="s">
        <v>2103</v>
      </c>
      <c r="J540" s="86" t="s">
        <v>32</v>
      </c>
      <c r="K540" s="18" t="s">
        <v>19</v>
      </c>
      <c r="L540" s="120" t="s">
        <v>2104</v>
      </c>
      <c r="M540" s="121">
        <f>27.89+102.9</f>
        <v>130.79000000000002</v>
      </c>
      <c r="N540" s="121" t="s">
        <v>44</v>
      </c>
      <c r="O540" s="21">
        <f>29.47+108.56</f>
        <v>138.03</v>
      </c>
      <c r="P540" s="63" t="s">
        <v>97</v>
      </c>
      <c r="Q540" s="22" t="s">
        <v>42</v>
      </c>
      <c r="R540" s="64"/>
      <c r="S540" s="65"/>
    </row>
    <row r="541" spans="1:19" ht="22.5">
      <c r="A541" s="25" t="s">
        <v>24</v>
      </c>
      <c r="B541" s="26" t="s">
        <v>69</v>
      </c>
      <c r="C541" s="27" t="s">
        <v>26</v>
      </c>
      <c r="D541" s="28" t="s">
        <v>70</v>
      </c>
      <c r="E541" s="28"/>
      <c r="F541" s="129" t="s">
        <v>2118</v>
      </c>
      <c r="G541" s="29" t="s">
        <v>2119</v>
      </c>
      <c r="H541" s="31" t="s">
        <v>2120</v>
      </c>
      <c r="I541" s="30" t="s">
        <v>696</v>
      </c>
      <c r="J541" s="30" t="s">
        <v>32</v>
      </c>
      <c r="K541" s="18" t="s">
        <v>19</v>
      </c>
      <c r="L541" s="19" t="s">
        <v>41</v>
      </c>
      <c r="M541" s="19">
        <v>309.58</v>
      </c>
      <c r="N541" s="19">
        <v>5.5</v>
      </c>
      <c r="O541" s="21">
        <v>326.61</v>
      </c>
      <c r="P541" s="31" t="s">
        <v>553</v>
      </c>
      <c r="Q541" s="22" t="s">
        <v>42</v>
      </c>
      <c r="R541" s="32"/>
      <c r="S541" s="33"/>
    </row>
    <row r="542" spans="1:19" ht="22.5">
      <c r="A542" s="25" t="s">
        <v>24</v>
      </c>
      <c r="B542" s="26" t="s">
        <v>69</v>
      </c>
      <c r="C542" s="27"/>
      <c r="D542" s="28" t="s">
        <v>70</v>
      </c>
      <c r="E542" s="28"/>
      <c r="F542" s="129" t="s">
        <v>2142</v>
      </c>
      <c r="G542" s="29" t="s">
        <v>2143</v>
      </c>
      <c r="H542" s="31" t="s">
        <v>2144</v>
      </c>
      <c r="I542" s="30" t="s">
        <v>2145</v>
      </c>
      <c r="J542" s="30" t="s">
        <v>32</v>
      </c>
      <c r="K542" s="18" t="s">
        <v>19</v>
      </c>
      <c r="L542" s="19" t="s">
        <v>41</v>
      </c>
      <c r="M542" s="19">
        <v>66.989999999999995</v>
      </c>
      <c r="N542" s="19">
        <v>5.5</v>
      </c>
      <c r="O542" s="21">
        <v>70.67</v>
      </c>
      <c r="P542" s="31" t="s">
        <v>97</v>
      </c>
      <c r="Q542" s="22" t="s">
        <v>42</v>
      </c>
      <c r="R542" s="32"/>
      <c r="S542" s="33"/>
    </row>
    <row r="543" spans="1:19" ht="45">
      <c r="A543" s="25" t="s">
        <v>24</v>
      </c>
      <c r="B543" s="26" t="s">
        <v>69</v>
      </c>
      <c r="C543" s="27"/>
      <c r="D543" s="28" t="s">
        <v>70</v>
      </c>
      <c r="E543" s="28"/>
      <c r="F543" s="164" t="s">
        <v>2150</v>
      </c>
      <c r="G543" s="34" t="s">
        <v>2151</v>
      </c>
      <c r="H543" s="31"/>
      <c r="I543" s="30" t="s">
        <v>2152</v>
      </c>
      <c r="J543" s="30"/>
      <c r="K543" s="18" t="s">
        <v>19</v>
      </c>
      <c r="L543" s="146" t="s">
        <v>2626</v>
      </c>
      <c r="M543" s="128">
        <f>59.15*2</f>
        <v>118.3</v>
      </c>
      <c r="N543" s="41">
        <v>5.5</v>
      </c>
      <c r="O543" s="76">
        <f>118.3*2</f>
        <v>236.6</v>
      </c>
      <c r="P543" s="37" t="s">
        <v>2153</v>
      </c>
      <c r="Q543" s="22" t="s">
        <v>42</v>
      </c>
      <c r="R543" s="35"/>
      <c r="S543" s="33"/>
    </row>
    <row r="544" spans="1:19" ht="24">
      <c r="A544" s="25" t="s">
        <v>24</v>
      </c>
      <c r="B544" s="26" t="s">
        <v>69</v>
      </c>
      <c r="C544" s="27"/>
      <c r="D544" s="28" t="s">
        <v>70</v>
      </c>
      <c r="E544" s="28"/>
      <c r="F544" s="129" t="s">
        <v>2154</v>
      </c>
      <c r="G544" s="29" t="s">
        <v>2155</v>
      </c>
      <c r="H544" s="31"/>
      <c r="I544" s="30" t="s">
        <v>696</v>
      </c>
      <c r="J544" s="30" t="s">
        <v>32</v>
      </c>
      <c r="K544" s="18" t="s">
        <v>19</v>
      </c>
      <c r="L544" s="19" t="s">
        <v>41</v>
      </c>
      <c r="M544" s="19">
        <v>0</v>
      </c>
      <c r="N544" s="19">
        <v>0</v>
      </c>
      <c r="O544" s="21">
        <v>0</v>
      </c>
      <c r="P544" s="31" t="s">
        <v>553</v>
      </c>
      <c r="Q544" s="22" t="s">
        <v>42</v>
      </c>
      <c r="R544" s="32"/>
      <c r="S544" s="33"/>
    </row>
    <row r="545" spans="1:19" ht="45">
      <c r="A545" s="25" t="s">
        <v>24</v>
      </c>
      <c r="B545" s="26" t="s">
        <v>69</v>
      </c>
      <c r="C545" s="27"/>
      <c r="D545" s="28" t="s">
        <v>70</v>
      </c>
      <c r="E545" s="28"/>
      <c r="F545" s="129" t="s">
        <v>2180</v>
      </c>
      <c r="G545" s="29" t="s">
        <v>2181</v>
      </c>
      <c r="H545" s="31" t="s">
        <v>2182</v>
      </c>
      <c r="I545" s="30" t="s">
        <v>2183</v>
      </c>
      <c r="J545" s="30" t="s">
        <v>649</v>
      </c>
      <c r="K545" s="18" t="s">
        <v>19</v>
      </c>
      <c r="L545" s="19" t="s">
        <v>2184</v>
      </c>
      <c r="M545" s="19">
        <v>0</v>
      </c>
      <c r="N545" s="19">
        <v>0</v>
      </c>
      <c r="O545" s="21">
        <v>0</v>
      </c>
      <c r="P545" s="31" t="s">
        <v>45</v>
      </c>
      <c r="Q545" s="22" t="s">
        <v>42</v>
      </c>
      <c r="R545" s="32"/>
      <c r="S545" s="33"/>
    </row>
    <row r="546" spans="1:19" ht="45">
      <c r="A546" s="25" t="s">
        <v>24</v>
      </c>
      <c r="B546" s="26" t="s">
        <v>69</v>
      </c>
      <c r="C546" s="27"/>
      <c r="D546" s="28" t="s">
        <v>70</v>
      </c>
      <c r="E546" s="28"/>
      <c r="F546" s="164" t="s">
        <v>2624</v>
      </c>
      <c r="G546" s="34" t="s">
        <v>2185</v>
      </c>
      <c r="H546" s="31" t="s">
        <v>2186</v>
      </c>
      <c r="I546" s="34" t="s">
        <v>2187</v>
      </c>
      <c r="J546" s="30" t="s">
        <v>32</v>
      </c>
      <c r="K546" s="39" t="s">
        <v>2635</v>
      </c>
      <c r="L546" s="19" t="s">
        <v>41</v>
      </c>
      <c r="M546" s="19">
        <v>0</v>
      </c>
      <c r="N546" s="19">
        <v>0</v>
      </c>
      <c r="O546" s="21">
        <v>0</v>
      </c>
      <c r="P546" s="31" t="s">
        <v>97</v>
      </c>
      <c r="Q546" s="22" t="s">
        <v>42</v>
      </c>
      <c r="R546" s="32"/>
      <c r="S546" s="33"/>
    </row>
    <row r="547" spans="1:19" ht="24">
      <c r="A547" s="25" t="s">
        <v>24</v>
      </c>
      <c r="B547" s="26" t="s">
        <v>69</v>
      </c>
      <c r="C547" s="27"/>
      <c r="D547" s="28" t="s">
        <v>70</v>
      </c>
      <c r="E547" s="28"/>
      <c r="F547" s="129" t="s">
        <v>2188</v>
      </c>
      <c r="G547" s="29" t="s">
        <v>2189</v>
      </c>
      <c r="H547" s="31" t="s">
        <v>2190</v>
      </c>
      <c r="I547" s="30" t="s">
        <v>2191</v>
      </c>
      <c r="J547" s="30" t="s">
        <v>32</v>
      </c>
      <c r="K547" s="18" t="s">
        <v>19</v>
      </c>
      <c r="L547" s="54">
        <v>2003117</v>
      </c>
      <c r="M547" s="19">
        <v>126.88</v>
      </c>
      <c r="N547" s="19">
        <v>5.5</v>
      </c>
      <c r="O547" s="21">
        <v>133.86000000000001</v>
      </c>
      <c r="P547" s="31" t="s">
        <v>97</v>
      </c>
      <c r="Q547" s="22" t="s">
        <v>42</v>
      </c>
      <c r="R547" s="32"/>
      <c r="S547" s="33"/>
    </row>
    <row r="548" spans="1:19" ht="24">
      <c r="A548" s="25" t="s">
        <v>24</v>
      </c>
      <c r="B548" s="26" t="s">
        <v>69</v>
      </c>
      <c r="C548" s="27"/>
      <c r="D548" s="28" t="s">
        <v>70</v>
      </c>
      <c r="E548" s="28"/>
      <c r="F548" s="129" t="s">
        <v>2198</v>
      </c>
      <c r="G548" s="29" t="s">
        <v>2199</v>
      </c>
      <c r="H548" s="31" t="s">
        <v>2200</v>
      </c>
      <c r="I548" s="30" t="s">
        <v>2201</v>
      </c>
      <c r="J548" s="30" t="s">
        <v>32</v>
      </c>
      <c r="K548" s="151" t="s">
        <v>108</v>
      </c>
      <c r="L548" s="75" t="s">
        <v>1087</v>
      </c>
      <c r="M548" s="75"/>
      <c r="N548" s="75"/>
      <c r="O548" s="76">
        <v>0</v>
      </c>
      <c r="P548" s="31" t="s">
        <v>2202</v>
      </c>
      <c r="Q548" s="22" t="s">
        <v>42</v>
      </c>
      <c r="R548" s="32"/>
      <c r="S548" s="33"/>
    </row>
    <row r="549" spans="1:19" ht="22.5">
      <c r="A549" s="25" t="s">
        <v>24</v>
      </c>
      <c r="B549" s="26" t="s">
        <v>69</v>
      </c>
      <c r="C549" s="27" t="s">
        <v>26</v>
      </c>
      <c r="D549" s="28" t="s">
        <v>70</v>
      </c>
      <c r="E549" s="28"/>
      <c r="F549" s="129" t="s">
        <v>2203</v>
      </c>
      <c r="G549" s="29" t="s">
        <v>2204</v>
      </c>
      <c r="H549" s="31" t="s">
        <v>2205</v>
      </c>
      <c r="I549" s="30" t="s">
        <v>2206</v>
      </c>
      <c r="J549" s="30" t="s">
        <v>90</v>
      </c>
      <c r="K549" s="18" t="s">
        <v>19</v>
      </c>
      <c r="L549" s="124">
        <v>2003117</v>
      </c>
      <c r="M549" s="125">
        <v>56</v>
      </c>
      <c r="N549" s="126">
        <v>5.5</v>
      </c>
      <c r="O549" s="127">
        <v>59.08</v>
      </c>
      <c r="P549" s="31" t="s">
        <v>110</v>
      </c>
      <c r="Q549" s="22" t="s">
        <v>42</v>
      </c>
      <c r="R549" s="32"/>
      <c r="S549" s="33"/>
    </row>
    <row r="550" spans="1:19" ht="22.5">
      <c r="A550" s="25" t="s">
        <v>24</v>
      </c>
      <c r="B550" s="26" t="s">
        <v>69</v>
      </c>
      <c r="C550" s="27" t="s">
        <v>26</v>
      </c>
      <c r="D550" s="28" t="s">
        <v>70</v>
      </c>
      <c r="E550" s="28"/>
      <c r="F550" s="129" t="s">
        <v>349</v>
      </c>
      <c r="G550" s="29" t="s">
        <v>350</v>
      </c>
      <c r="H550" s="31" t="s">
        <v>351</v>
      </c>
      <c r="I550" s="30" t="s">
        <v>132</v>
      </c>
      <c r="J550" s="30" t="s">
        <v>32</v>
      </c>
      <c r="K550" s="18" t="s">
        <v>19</v>
      </c>
      <c r="L550" s="19" t="s">
        <v>20</v>
      </c>
      <c r="M550" s="19">
        <v>96.21</v>
      </c>
      <c r="N550" s="19">
        <v>5.5</v>
      </c>
      <c r="O550" s="21">
        <v>101.5</v>
      </c>
      <c r="P550" s="31" t="s">
        <v>22</v>
      </c>
      <c r="Q550" s="22" t="s">
        <v>23</v>
      </c>
      <c r="R550" s="32"/>
      <c r="S550" s="33"/>
    </row>
    <row r="551" spans="1:19" ht="23.25" customHeight="1">
      <c r="A551" s="25" t="s">
        <v>24</v>
      </c>
      <c r="B551" s="26" t="s">
        <v>69</v>
      </c>
      <c r="C551" s="27" t="s">
        <v>26</v>
      </c>
      <c r="D551" s="28" t="s">
        <v>70</v>
      </c>
      <c r="E551" s="28"/>
      <c r="F551" s="129" t="s">
        <v>2224</v>
      </c>
      <c r="G551" s="29" t="s">
        <v>2225</v>
      </c>
      <c r="H551" s="31" t="s">
        <v>2226</v>
      </c>
      <c r="I551" s="30" t="s">
        <v>2224</v>
      </c>
      <c r="J551" s="30" t="s">
        <v>32</v>
      </c>
      <c r="K551" s="18" t="s">
        <v>19</v>
      </c>
      <c r="L551" s="19" t="s">
        <v>2631</v>
      </c>
      <c r="M551" s="19">
        <v>47.91</v>
      </c>
      <c r="N551" s="19">
        <v>0</v>
      </c>
      <c r="O551" s="150">
        <v>47.91</v>
      </c>
      <c r="P551" s="31" t="s">
        <v>22</v>
      </c>
      <c r="Q551" s="22" t="s">
        <v>23</v>
      </c>
      <c r="R551" s="32"/>
      <c r="S551" s="33"/>
    </row>
    <row r="552" spans="1:19" ht="22.5">
      <c r="A552" s="25" t="s">
        <v>24</v>
      </c>
      <c r="B552" s="26" t="s">
        <v>69</v>
      </c>
      <c r="C552" s="27"/>
      <c r="D552" s="28" t="s">
        <v>70</v>
      </c>
      <c r="E552" s="28"/>
      <c r="F552" s="129" t="s">
        <v>2227</v>
      </c>
      <c r="G552" s="29" t="s">
        <v>2228</v>
      </c>
      <c r="H552" s="31" t="s">
        <v>2229</v>
      </c>
      <c r="I552" s="30" t="s">
        <v>178</v>
      </c>
      <c r="J552" s="30" t="s">
        <v>32</v>
      </c>
      <c r="K552" s="18" t="s">
        <v>19</v>
      </c>
      <c r="L552" s="19" t="s">
        <v>20</v>
      </c>
      <c r="M552" s="19">
        <v>28.87</v>
      </c>
      <c r="N552" s="19">
        <v>5.5</v>
      </c>
      <c r="O552" s="21">
        <v>30.46</v>
      </c>
      <c r="P552" s="31" t="s">
        <v>22</v>
      </c>
      <c r="Q552" s="22" t="s">
        <v>23</v>
      </c>
      <c r="R552" s="32"/>
      <c r="S552" s="33"/>
    </row>
    <row r="553" spans="1:19" ht="22.5">
      <c r="A553" s="25" t="s">
        <v>24</v>
      </c>
      <c r="B553" s="26" t="s">
        <v>69</v>
      </c>
      <c r="C553" s="27"/>
      <c r="D553" s="28" t="s">
        <v>70</v>
      </c>
      <c r="E553" s="28"/>
      <c r="F553" s="129" t="s">
        <v>2230</v>
      </c>
      <c r="G553" s="29" t="s">
        <v>2231</v>
      </c>
      <c r="H553" s="31" t="s">
        <v>2232</v>
      </c>
      <c r="I553" s="30" t="s">
        <v>2233</v>
      </c>
      <c r="J553" s="30" t="s">
        <v>32</v>
      </c>
      <c r="K553" s="18" t="s">
        <v>19</v>
      </c>
      <c r="L553" s="19" t="s">
        <v>20</v>
      </c>
      <c r="M553" s="19">
        <v>75.11</v>
      </c>
      <c r="N553" s="19">
        <v>0</v>
      </c>
      <c r="O553" s="21">
        <v>75.11</v>
      </c>
      <c r="P553" s="31" t="s">
        <v>22</v>
      </c>
      <c r="Q553" s="22" t="s">
        <v>23</v>
      </c>
      <c r="R553" s="32"/>
      <c r="S553" s="33"/>
    </row>
    <row r="554" spans="1:19" ht="24">
      <c r="A554" s="25" t="s">
        <v>24</v>
      </c>
      <c r="B554" s="26" t="s">
        <v>69</v>
      </c>
      <c r="C554" s="27" t="s">
        <v>26</v>
      </c>
      <c r="D554" s="28" t="s">
        <v>70</v>
      </c>
      <c r="E554" s="28"/>
      <c r="F554" s="129" t="s">
        <v>2242</v>
      </c>
      <c r="G554" s="29" t="s">
        <v>2243</v>
      </c>
      <c r="H554" s="31" t="s">
        <v>2244</v>
      </c>
      <c r="I554" s="30" t="s">
        <v>2245</v>
      </c>
      <c r="J554" s="30" t="s">
        <v>32</v>
      </c>
      <c r="K554" s="18" t="s">
        <v>19</v>
      </c>
      <c r="L554" s="54" t="s">
        <v>2610</v>
      </c>
      <c r="M554" s="19">
        <v>149.21</v>
      </c>
      <c r="N554" s="19">
        <v>5.5</v>
      </c>
      <c r="O554" s="21">
        <v>157.41999999999999</v>
      </c>
      <c r="P554" s="31" t="s">
        <v>22</v>
      </c>
      <c r="Q554" s="22" t="s">
        <v>23</v>
      </c>
      <c r="R554" s="32"/>
      <c r="S554" s="33"/>
    </row>
    <row r="555" spans="1:19" ht="22.5">
      <c r="A555" s="25" t="s">
        <v>24</v>
      </c>
      <c r="B555" s="26" t="s">
        <v>69</v>
      </c>
      <c r="C555" s="27" t="s">
        <v>26</v>
      </c>
      <c r="D555" s="28" t="s">
        <v>70</v>
      </c>
      <c r="E555" s="28"/>
      <c r="F555" s="129" t="s">
        <v>2270</v>
      </c>
      <c r="G555" s="29" t="s">
        <v>2271</v>
      </c>
      <c r="H555" s="31" t="s">
        <v>2272</v>
      </c>
      <c r="I555" s="30" t="s">
        <v>533</v>
      </c>
      <c r="J555" s="30" t="s">
        <v>32</v>
      </c>
      <c r="K555" s="18" t="s">
        <v>19</v>
      </c>
      <c r="L555" s="19" t="s">
        <v>348</v>
      </c>
      <c r="M555" s="19">
        <v>106.29</v>
      </c>
      <c r="N555" s="19" t="s">
        <v>2273</v>
      </c>
      <c r="O555" s="21">
        <v>112.14</v>
      </c>
      <c r="P555" s="31" t="s">
        <v>22</v>
      </c>
      <c r="Q555" s="22" t="s">
        <v>23</v>
      </c>
      <c r="R555" s="32"/>
      <c r="S555" s="33"/>
    </row>
    <row r="556" spans="1:19" ht="22.5">
      <c r="A556" s="25" t="s">
        <v>24</v>
      </c>
      <c r="B556" s="26" t="s">
        <v>69</v>
      </c>
      <c r="C556" s="27" t="s">
        <v>26</v>
      </c>
      <c r="D556" s="28" t="s">
        <v>70</v>
      </c>
      <c r="E556" s="28"/>
      <c r="F556" s="129" t="s">
        <v>2274</v>
      </c>
      <c r="G556" s="29" t="s">
        <v>2275</v>
      </c>
      <c r="H556" s="31" t="s">
        <v>2276</v>
      </c>
      <c r="I556" s="30" t="s">
        <v>137</v>
      </c>
      <c r="J556" s="30" t="s">
        <v>32</v>
      </c>
      <c r="K556" s="18" t="s">
        <v>19</v>
      </c>
      <c r="L556" s="19" t="s">
        <v>2606</v>
      </c>
      <c r="M556" s="19">
        <v>99.08</v>
      </c>
      <c r="N556" s="19">
        <v>5.5</v>
      </c>
      <c r="O556" s="21">
        <v>108.77</v>
      </c>
      <c r="P556" s="31" t="s">
        <v>22</v>
      </c>
      <c r="Q556" s="22" t="s">
        <v>23</v>
      </c>
      <c r="R556" s="32">
        <v>2</v>
      </c>
      <c r="S556" s="33" t="s">
        <v>2277</v>
      </c>
    </row>
    <row r="557" spans="1:19" ht="45">
      <c r="A557" s="25" t="s">
        <v>24</v>
      </c>
      <c r="B557" s="26" t="s">
        <v>69</v>
      </c>
      <c r="C557" s="27"/>
      <c r="D557" s="28" t="s">
        <v>70</v>
      </c>
      <c r="E557" s="28"/>
      <c r="F557" s="129" t="s">
        <v>2327</v>
      </c>
      <c r="G557" s="29" t="s">
        <v>2328</v>
      </c>
      <c r="H557" s="31" t="s">
        <v>2329</v>
      </c>
      <c r="I557" s="30" t="s">
        <v>1415</v>
      </c>
      <c r="J557" s="30" t="s">
        <v>18</v>
      </c>
      <c r="K557" s="18" t="s">
        <v>19</v>
      </c>
      <c r="L557" s="19" t="s">
        <v>2616</v>
      </c>
      <c r="M557" s="19">
        <f>78.16+162.4</f>
        <v>240.56</v>
      </c>
      <c r="N557" s="19">
        <v>5.5</v>
      </c>
      <c r="O557" s="21">
        <f>82.46+171.33</f>
        <v>253.79000000000002</v>
      </c>
      <c r="P557" s="31" t="s">
        <v>97</v>
      </c>
      <c r="Q557" s="22" t="s">
        <v>42</v>
      </c>
      <c r="R557" s="32"/>
      <c r="S557" s="33"/>
    </row>
    <row r="558" spans="1:19" ht="24">
      <c r="A558" s="25" t="s">
        <v>24</v>
      </c>
      <c r="B558" s="26" t="s">
        <v>69</v>
      </c>
      <c r="C558" s="27"/>
      <c r="D558" s="28" t="s">
        <v>70</v>
      </c>
      <c r="E558" s="28"/>
      <c r="F558" s="129" t="s">
        <v>2330</v>
      </c>
      <c r="G558" s="29" t="s">
        <v>2331</v>
      </c>
      <c r="H558" s="31" t="s">
        <v>2332</v>
      </c>
      <c r="I558" s="30" t="s">
        <v>2333</v>
      </c>
      <c r="J558" s="30" t="s">
        <v>32</v>
      </c>
      <c r="K558" s="18" t="s">
        <v>19</v>
      </c>
      <c r="L558" s="19" t="s">
        <v>41</v>
      </c>
      <c r="M558" s="19">
        <v>0</v>
      </c>
      <c r="N558" s="19">
        <v>0</v>
      </c>
      <c r="O558" s="21">
        <v>0</v>
      </c>
      <c r="P558" s="31" t="s">
        <v>97</v>
      </c>
      <c r="Q558" s="22" t="s">
        <v>42</v>
      </c>
      <c r="R558" s="32"/>
      <c r="S558" s="33"/>
    </row>
    <row r="559" spans="1:19" ht="22.5">
      <c r="A559" s="25" t="s">
        <v>24</v>
      </c>
      <c r="B559" s="26" t="s">
        <v>69</v>
      </c>
      <c r="C559" s="27"/>
      <c r="D559" s="28" t="s">
        <v>70</v>
      </c>
      <c r="E559" s="28"/>
      <c r="F559" s="129" t="s">
        <v>2347</v>
      </c>
      <c r="G559" s="29" t="s">
        <v>2348</v>
      </c>
      <c r="H559" s="31" t="s">
        <v>2349</v>
      </c>
      <c r="I559" s="30" t="s">
        <v>860</v>
      </c>
      <c r="J559" s="30" t="s">
        <v>90</v>
      </c>
      <c r="K559" s="18" t="s">
        <v>19</v>
      </c>
      <c r="L559" s="19" t="s">
        <v>41</v>
      </c>
      <c r="M559" s="19">
        <v>0</v>
      </c>
      <c r="N559" s="19">
        <v>0</v>
      </c>
      <c r="O559" s="21">
        <v>0</v>
      </c>
      <c r="P559" s="31" t="s">
        <v>553</v>
      </c>
      <c r="Q559" s="22" t="s">
        <v>42</v>
      </c>
      <c r="R559" s="32"/>
      <c r="S559" s="33"/>
    </row>
    <row r="560" spans="1:19" ht="22.5">
      <c r="A560" s="25" t="s">
        <v>24</v>
      </c>
      <c r="B560" s="26" t="s">
        <v>69</v>
      </c>
      <c r="C560" s="27"/>
      <c r="D560" s="28" t="s">
        <v>70</v>
      </c>
      <c r="E560" s="28"/>
      <c r="F560" s="129" t="s">
        <v>2372</v>
      </c>
      <c r="G560" s="29" t="s">
        <v>2373</v>
      </c>
      <c r="H560" s="31" t="s">
        <v>2374</v>
      </c>
      <c r="I560" s="30" t="s">
        <v>676</v>
      </c>
      <c r="J560" s="30" t="s">
        <v>18</v>
      </c>
      <c r="K560" s="18" t="s">
        <v>19</v>
      </c>
      <c r="L560" s="19" t="s">
        <v>41</v>
      </c>
      <c r="M560" s="19">
        <v>98.46</v>
      </c>
      <c r="N560" s="19">
        <v>2.1</v>
      </c>
      <c r="O560" s="21">
        <v>100.53</v>
      </c>
      <c r="P560" s="31" t="s">
        <v>110</v>
      </c>
      <c r="Q560" s="22" t="s">
        <v>42</v>
      </c>
      <c r="R560" s="32"/>
      <c r="S560" s="33"/>
    </row>
    <row r="561" spans="1:19" ht="36">
      <c r="A561" s="25" t="s">
        <v>24</v>
      </c>
      <c r="B561" s="26" t="s">
        <v>69</v>
      </c>
      <c r="C561" s="27"/>
      <c r="D561" s="28" t="s">
        <v>70</v>
      </c>
      <c r="E561" s="28"/>
      <c r="F561" s="129" t="s">
        <v>2391</v>
      </c>
      <c r="G561" s="29" t="s">
        <v>2392</v>
      </c>
      <c r="H561" s="31"/>
      <c r="I561" s="30" t="s">
        <v>2393</v>
      </c>
      <c r="J561" s="30" t="s">
        <v>649</v>
      </c>
      <c r="K561" s="18" t="s">
        <v>19</v>
      </c>
      <c r="L561" s="19" t="s">
        <v>20</v>
      </c>
      <c r="M561" s="19">
        <v>38.049999999999997</v>
      </c>
      <c r="N561" s="19">
        <v>0</v>
      </c>
      <c r="O561" s="21">
        <v>38.049999999999997</v>
      </c>
      <c r="P561" s="31" t="s">
        <v>22</v>
      </c>
      <c r="Q561" s="22" t="s">
        <v>23</v>
      </c>
      <c r="R561" s="32"/>
      <c r="S561" s="33"/>
    </row>
    <row r="562" spans="1:19" ht="30">
      <c r="A562" s="25" t="s">
        <v>24</v>
      </c>
      <c r="B562" s="26" t="s">
        <v>69</v>
      </c>
      <c r="C562" s="27" t="s">
        <v>26</v>
      </c>
      <c r="D562" s="28" t="s">
        <v>70</v>
      </c>
      <c r="E562" s="28"/>
      <c r="F562" s="129" t="s">
        <v>2429</v>
      </c>
      <c r="G562" s="29" t="s">
        <v>2430</v>
      </c>
      <c r="H562" s="31" t="s">
        <v>2431</v>
      </c>
      <c r="I562" s="30" t="s">
        <v>2432</v>
      </c>
      <c r="J562" s="30" t="s">
        <v>32</v>
      </c>
      <c r="K562" s="18" t="s">
        <v>19</v>
      </c>
      <c r="L562" s="19" t="s">
        <v>2433</v>
      </c>
      <c r="M562" s="91">
        <v>268.98</v>
      </c>
      <c r="N562" s="91">
        <v>5.5</v>
      </c>
      <c r="O562" s="21">
        <v>283.77</v>
      </c>
      <c r="P562" s="31" t="s">
        <v>97</v>
      </c>
      <c r="Q562" s="22" t="s">
        <v>42</v>
      </c>
      <c r="R562" s="57"/>
      <c r="S562" s="109"/>
    </row>
    <row r="563" spans="1:19" ht="30">
      <c r="A563" s="25" t="s">
        <v>24</v>
      </c>
      <c r="B563" s="26" t="s">
        <v>69</v>
      </c>
      <c r="C563" s="27"/>
      <c r="D563" s="28" t="s">
        <v>70</v>
      </c>
      <c r="E563" s="69"/>
      <c r="F563" s="153" t="s">
        <v>2434</v>
      </c>
      <c r="G563" s="29" t="s">
        <v>2435</v>
      </c>
      <c r="H563" s="31" t="s">
        <v>2436</v>
      </c>
      <c r="I563" s="30" t="s">
        <v>2437</v>
      </c>
      <c r="J563" s="30" t="s">
        <v>32</v>
      </c>
      <c r="K563" s="18" t="s">
        <v>19</v>
      </c>
      <c r="L563" s="19" t="s">
        <v>2617</v>
      </c>
      <c r="M563" s="19">
        <f>60.9+60.9</f>
        <v>121.8</v>
      </c>
      <c r="N563" s="19">
        <v>5.5</v>
      </c>
      <c r="O563" s="21">
        <f>2*64.25</f>
        <v>128.5</v>
      </c>
      <c r="P563" s="31" t="s">
        <v>97</v>
      </c>
      <c r="Q563" s="22" t="s">
        <v>42</v>
      </c>
      <c r="R563" s="32"/>
      <c r="S563" s="33"/>
    </row>
    <row r="564" spans="1:19" ht="22.5">
      <c r="A564" s="25" t="s">
        <v>24</v>
      </c>
      <c r="B564" s="26" t="s">
        <v>69</v>
      </c>
      <c r="C564" s="27"/>
      <c r="D564" s="28" t="s">
        <v>70</v>
      </c>
      <c r="E564" s="28"/>
      <c r="F564" s="129" t="s">
        <v>2438</v>
      </c>
      <c r="G564" s="29" t="s">
        <v>2439</v>
      </c>
      <c r="H564" s="31" t="s">
        <v>2440</v>
      </c>
      <c r="I564" s="30" t="s">
        <v>2441</v>
      </c>
      <c r="J564" s="30" t="s">
        <v>32</v>
      </c>
      <c r="K564" s="18" t="s">
        <v>19</v>
      </c>
      <c r="L564" s="19" t="s">
        <v>41</v>
      </c>
      <c r="M564" s="19">
        <v>0</v>
      </c>
      <c r="N564" s="19">
        <v>0</v>
      </c>
      <c r="O564" s="21">
        <v>0</v>
      </c>
      <c r="P564" s="31" t="s">
        <v>2442</v>
      </c>
      <c r="Q564" s="22" t="s">
        <v>42</v>
      </c>
      <c r="R564" s="32"/>
      <c r="S564" s="33"/>
    </row>
    <row r="565" spans="1:19" ht="34.5">
      <c r="A565" s="25" t="s">
        <v>24</v>
      </c>
      <c r="B565" s="26" t="s">
        <v>69</v>
      </c>
      <c r="C565" s="60"/>
      <c r="D565" s="61">
        <v>18</v>
      </c>
      <c r="E565" s="61"/>
      <c r="F565" s="161" t="s">
        <v>2446</v>
      </c>
      <c r="G565" s="63" t="s">
        <v>2447</v>
      </c>
      <c r="H565" s="85" t="s">
        <v>2448</v>
      </c>
      <c r="I565" s="80" t="s">
        <v>2449</v>
      </c>
      <c r="J565" s="86" t="s">
        <v>32</v>
      </c>
      <c r="K565" s="18" t="s">
        <v>19</v>
      </c>
      <c r="L565" s="19" t="s">
        <v>2617</v>
      </c>
      <c r="M565" s="19">
        <f>2*65.77</f>
        <v>131.54</v>
      </c>
      <c r="N565" s="19">
        <v>5.5</v>
      </c>
      <c r="O565" s="21">
        <f>2*69.39</f>
        <v>138.78</v>
      </c>
      <c r="P565" s="63" t="s">
        <v>553</v>
      </c>
      <c r="Q565" s="22" t="s">
        <v>42</v>
      </c>
      <c r="R565" s="64"/>
      <c r="S565" s="65"/>
    </row>
    <row r="566" spans="1:19" ht="45">
      <c r="A566" s="25" t="s">
        <v>24</v>
      </c>
      <c r="B566" s="26" t="s">
        <v>69</v>
      </c>
      <c r="C566" s="27"/>
      <c r="D566" s="28" t="s">
        <v>70</v>
      </c>
      <c r="E566" s="28"/>
      <c r="F566" s="129" t="s">
        <v>2450</v>
      </c>
      <c r="G566" s="29" t="s">
        <v>2451</v>
      </c>
      <c r="H566" s="31" t="s">
        <v>2452</v>
      </c>
      <c r="I566" s="30" t="s">
        <v>1815</v>
      </c>
      <c r="J566" s="30" t="s">
        <v>90</v>
      </c>
      <c r="K566" s="18" t="s">
        <v>19</v>
      </c>
      <c r="L566" s="19" t="s">
        <v>2609</v>
      </c>
      <c r="M566" s="19">
        <f>197.93+908.63</f>
        <v>1106.56</v>
      </c>
      <c r="N566" s="19">
        <v>5.5</v>
      </c>
      <c r="O566" s="21">
        <f>208.81+958.6</f>
        <v>1167.4100000000001</v>
      </c>
      <c r="P566" s="31" t="s">
        <v>553</v>
      </c>
      <c r="Q566" s="22" t="s">
        <v>42</v>
      </c>
      <c r="R566" s="32"/>
      <c r="S566" s="33"/>
    </row>
    <row r="567" spans="1:19" ht="24">
      <c r="A567" s="25" t="s">
        <v>24</v>
      </c>
      <c r="B567" s="26" t="s">
        <v>69</v>
      </c>
      <c r="C567" s="27" t="s">
        <v>26</v>
      </c>
      <c r="D567" s="28" t="s">
        <v>70</v>
      </c>
      <c r="E567" s="28"/>
      <c r="F567" s="129" t="s">
        <v>2456</v>
      </c>
      <c r="G567" s="29" t="s">
        <v>2457</v>
      </c>
      <c r="H567" s="31" t="s">
        <v>2458</v>
      </c>
      <c r="I567" s="30" t="s">
        <v>829</v>
      </c>
      <c r="J567" s="30" t="s">
        <v>32</v>
      </c>
      <c r="K567" s="18" t="s">
        <v>19</v>
      </c>
      <c r="L567" s="19" t="s">
        <v>552</v>
      </c>
      <c r="M567" s="19">
        <v>201.88</v>
      </c>
      <c r="N567" s="19">
        <v>5.5</v>
      </c>
      <c r="O567" s="21">
        <v>212.98</v>
      </c>
      <c r="P567" s="31" t="s">
        <v>609</v>
      </c>
      <c r="Q567" s="22" t="s">
        <v>42</v>
      </c>
      <c r="R567" s="32"/>
      <c r="S567" s="33"/>
    </row>
    <row r="568" spans="1:19" ht="24">
      <c r="A568" s="25" t="s">
        <v>24</v>
      </c>
      <c r="B568" s="26" t="s">
        <v>69</v>
      </c>
      <c r="C568" s="27"/>
      <c r="D568" s="28" t="s">
        <v>70</v>
      </c>
      <c r="E568" s="28"/>
      <c r="F568" s="129" t="s">
        <v>2459</v>
      </c>
      <c r="G568" s="29" t="s">
        <v>2460</v>
      </c>
      <c r="H568" s="31" t="s">
        <v>2461</v>
      </c>
      <c r="I568" s="30" t="s">
        <v>2462</v>
      </c>
      <c r="J568" s="30" t="s">
        <v>32</v>
      </c>
      <c r="K568" s="18" t="s">
        <v>19</v>
      </c>
      <c r="L568" s="19" t="s">
        <v>2610</v>
      </c>
      <c r="M568" s="19">
        <v>66.760000000000005</v>
      </c>
      <c r="N568" s="19">
        <v>5.5</v>
      </c>
      <c r="O568" s="21">
        <v>70.430000000000007</v>
      </c>
      <c r="P568" s="31" t="s">
        <v>609</v>
      </c>
      <c r="Q568" s="22" t="s">
        <v>42</v>
      </c>
      <c r="R568" s="32"/>
      <c r="S568" s="33"/>
    </row>
    <row r="569" spans="1:19" ht="36">
      <c r="A569" s="25" t="s">
        <v>24</v>
      </c>
      <c r="B569" s="26" t="s">
        <v>69</v>
      </c>
      <c r="C569" s="27" t="s">
        <v>26</v>
      </c>
      <c r="D569" s="28" t="s">
        <v>70</v>
      </c>
      <c r="E569" s="28"/>
      <c r="F569" s="129" t="s">
        <v>2516</v>
      </c>
      <c r="G569" s="29" t="s">
        <v>2517</v>
      </c>
      <c r="H569" s="31" t="s">
        <v>2518</v>
      </c>
      <c r="I569" s="30" t="s">
        <v>2519</v>
      </c>
      <c r="J569" s="30" t="s">
        <v>32</v>
      </c>
      <c r="K569" s="18" t="s">
        <v>19</v>
      </c>
      <c r="L569" s="54" t="s">
        <v>2520</v>
      </c>
      <c r="M569" s="19">
        <v>61.92</v>
      </c>
      <c r="N569" s="19">
        <v>5.5</v>
      </c>
      <c r="O569" s="21">
        <v>65.33</v>
      </c>
      <c r="P569" s="31" t="s">
        <v>553</v>
      </c>
      <c r="Q569" s="22" t="s">
        <v>42</v>
      </c>
      <c r="R569" s="32"/>
      <c r="S569" s="33"/>
    </row>
    <row r="570" spans="1:19" ht="24">
      <c r="A570" s="25" t="s">
        <v>24</v>
      </c>
      <c r="B570" s="26" t="s">
        <v>69</v>
      </c>
      <c r="C570" s="27"/>
      <c r="D570" s="28" t="s">
        <v>70</v>
      </c>
      <c r="E570" s="28"/>
      <c r="F570" s="129" t="s">
        <v>2521</v>
      </c>
      <c r="G570" s="29" t="s">
        <v>2522</v>
      </c>
      <c r="H570" s="31" t="s">
        <v>2523</v>
      </c>
      <c r="I570" s="30" t="s">
        <v>2524</v>
      </c>
      <c r="J570" s="30" t="s">
        <v>32</v>
      </c>
      <c r="K570" s="18" t="s">
        <v>19</v>
      </c>
      <c r="L570" s="19" t="s">
        <v>41</v>
      </c>
      <c r="M570" s="19">
        <v>39.590000000000003</v>
      </c>
      <c r="N570" s="19">
        <v>5.5</v>
      </c>
      <c r="O570" s="21">
        <v>41.77</v>
      </c>
      <c r="P570" s="31" t="s">
        <v>1118</v>
      </c>
      <c r="Q570" s="22" t="s">
        <v>42</v>
      </c>
      <c r="R570" s="32"/>
      <c r="S570" s="33"/>
    </row>
    <row r="571" spans="1:19" ht="22.5">
      <c r="A571" s="25" t="s">
        <v>24</v>
      </c>
      <c r="B571" s="26" t="s">
        <v>69</v>
      </c>
      <c r="C571" s="27"/>
      <c r="D571" s="28" t="s">
        <v>70</v>
      </c>
      <c r="E571" s="28"/>
      <c r="F571" s="129" t="s">
        <v>2525</v>
      </c>
      <c r="G571" s="29" t="s">
        <v>2526</v>
      </c>
      <c r="H571" s="31" t="s">
        <v>2527</v>
      </c>
      <c r="I571" s="30" t="s">
        <v>2528</v>
      </c>
      <c r="J571" s="30" t="s">
        <v>90</v>
      </c>
      <c r="K571" s="18" t="s">
        <v>19</v>
      </c>
      <c r="L571" s="19" t="s">
        <v>41</v>
      </c>
      <c r="M571" s="19">
        <v>0</v>
      </c>
      <c r="N571" s="19">
        <v>0</v>
      </c>
      <c r="O571" s="21">
        <v>0</v>
      </c>
      <c r="P571" s="173" t="s">
        <v>91</v>
      </c>
      <c r="Q571" s="22" t="s">
        <v>42</v>
      </c>
      <c r="R571" s="48"/>
      <c r="S571" s="49"/>
    </row>
    <row r="572" spans="1:19" ht="22.5">
      <c r="A572" s="25" t="s">
        <v>24</v>
      </c>
      <c r="B572" s="26" t="s">
        <v>69</v>
      </c>
      <c r="C572" s="27"/>
      <c r="D572" s="28" t="s">
        <v>70</v>
      </c>
      <c r="E572" s="28"/>
      <c r="F572" s="129" t="s">
        <v>2585</v>
      </c>
      <c r="G572" s="34" t="s">
        <v>2586</v>
      </c>
      <c r="H572" s="37" t="s">
        <v>2587</v>
      </c>
      <c r="I572" s="30" t="s">
        <v>711</v>
      </c>
      <c r="J572" s="30" t="s">
        <v>2619</v>
      </c>
      <c r="K572" s="18" t="s">
        <v>19</v>
      </c>
      <c r="L572" s="19" t="s">
        <v>2588</v>
      </c>
      <c r="M572" s="19">
        <v>107.79</v>
      </c>
      <c r="N572" s="19">
        <v>5.5</v>
      </c>
      <c r="O572" s="21">
        <v>113.72</v>
      </c>
      <c r="P572" s="31" t="s">
        <v>553</v>
      </c>
      <c r="Q572" s="22" t="s">
        <v>42</v>
      </c>
      <c r="R572" s="48"/>
      <c r="S572" s="49"/>
    </row>
    <row r="573" spans="1:19" ht="22.5">
      <c r="A573" s="25" t="s">
        <v>24</v>
      </c>
      <c r="B573" s="26" t="s">
        <v>69</v>
      </c>
      <c r="C573" s="27"/>
      <c r="D573" s="28" t="s">
        <v>70</v>
      </c>
      <c r="E573" s="28"/>
      <c r="F573" s="129" t="s">
        <v>2593</v>
      </c>
      <c r="G573" s="29" t="s">
        <v>2594</v>
      </c>
      <c r="H573" s="31" t="s">
        <v>2595</v>
      </c>
      <c r="I573" s="30" t="s">
        <v>855</v>
      </c>
      <c r="J573" s="30" t="s">
        <v>32</v>
      </c>
      <c r="K573" s="18" t="s">
        <v>19</v>
      </c>
      <c r="L573" s="19" t="s">
        <v>552</v>
      </c>
      <c r="M573" s="19">
        <v>459.59</v>
      </c>
      <c r="N573" s="19">
        <v>5.5</v>
      </c>
      <c r="O573" s="21">
        <v>484.87</v>
      </c>
      <c r="P573" s="31" t="s">
        <v>553</v>
      </c>
      <c r="Q573" s="22" t="s">
        <v>42</v>
      </c>
      <c r="R573" s="48"/>
      <c r="S573" s="49"/>
    </row>
    <row r="574" spans="1:19" ht="22.5">
      <c r="A574" s="25" t="s">
        <v>24</v>
      </c>
      <c r="B574" s="26" t="s">
        <v>35</v>
      </c>
      <c r="C574" s="27"/>
      <c r="D574" s="28" t="s">
        <v>36</v>
      </c>
      <c r="E574" s="28"/>
      <c r="F574" s="129" t="s">
        <v>37</v>
      </c>
      <c r="G574" s="29" t="s">
        <v>38</v>
      </c>
      <c r="H574" s="31" t="s">
        <v>39</v>
      </c>
      <c r="I574" s="30" t="s">
        <v>40</v>
      </c>
      <c r="J574" s="30" t="s">
        <v>32</v>
      </c>
      <c r="K574" s="18" t="s">
        <v>19</v>
      </c>
      <c r="L574" s="19" t="s">
        <v>41</v>
      </c>
      <c r="M574" s="19">
        <v>121.29</v>
      </c>
      <c r="N574" s="19">
        <v>5.5</v>
      </c>
      <c r="O574" s="21">
        <v>127.96</v>
      </c>
      <c r="P574" s="31" t="s">
        <v>553</v>
      </c>
      <c r="Q574" s="22" t="s">
        <v>42</v>
      </c>
      <c r="R574" s="32"/>
      <c r="S574" s="33"/>
    </row>
    <row r="575" spans="1:19" ht="22.5">
      <c r="A575" s="25" t="s">
        <v>24</v>
      </c>
      <c r="B575" s="26" t="s">
        <v>35</v>
      </c>
      <c r="C575" s="27"/>
      <c r="D575" s="28" t="s">
        <v>36</v>
      </c>
      <c r="E575" s="44"/>
      <c r="F575" s="129" t="s">
        <v>544</v>
      </c>
      <c r="G575" s="29" t="s">
        <v>545</v>
      </c>
      <c r="H575" s="31" t="s">
        <v>546</v>
      </c>
      <c r="I575" s="30" t="s">
        <v>547</v>
      </c>
      <c r="J575" s="30" t="s">
        <v>32</v>
      </c>
      <c r="K575" s="18" t="s">
        <v>19</v>
      </c>
      <c r="L575" s="19" t="s">
        <v>20</v>
      </c>
      <c r="M575" s="19">
        <v>0</v>
      </c>
      <c r="N575" s="19">
        <v>0</v>
      </c>
      <c r="O575" s="21">
        <v>0</v>
      </c>
      <c r="P575" s="31" t="s">
        <v>22</v>
      </c>
      <c r="Q575" s="22" t="s">
        <v>23</v>
      </c>
      <c r="R575" s="32"/>
      <c r="S575" s="33"/>
    </row>
    <row r="576" spans="1:19" ht="22.5">
      <c r="A576" s="25" t="s">
        <v>24</v>
      </c>
      <c r="B576" s="26" t="s">
        <v>35</v>
      </c>
      <c r="C576" s="27" t="s">
        <v>26</v>
      </c>
      <c r="D576" s="28" t="s">
        <v>36</v>
      </c>
      <c r="E576" s="28"/>
      <c r="F576" s="129" t="s">
        <v>558</v>
      </c>
      <c r="G576" s="29" t="s">
        <v>559</v>
      </c>
      <c r="H576" s="31" t="s">
        <v>560</v>
      </c>
      <c r="I576" s="30" t="s">
        <v>558</v>
      </c>
      <c r="J576" s="30" t="s">
        <v>32</v>
      </c>
      <c r="K576" s="18" t="s">
        <v>19</v>
      </c>
      <c r="L576" s="19" t="s">
        <v>41</v>
      </c>
      <c r="M576" s="19">
        <v>54.71</v>
      </c>
      <c r="N576" s="19">
        <v>2.1</v>
      </c>
      <c r="O576" s="21">
        <v>55.86</v>
      </c>
      <c r="P576" s="31" t="s">
        <v>110</v>
      </c>
      <c r="Q576" s="22" t="s">
        <v>42</v>
      </c>
      <c r="R576" s="32"/>
      <c r="S576" s="33"/>
    </row>
    <row r="577" spans="1:19" ht="22.5">
      <c r="A577" s="25" t="s">
        <v>24</v>
      </c>
      <c r="B577" s="26" t="s">
        <v>35</v>
      </c>
      <c r="C577" s="27"/>
      <c r="D577" s="28" t="s">
        <v>36</v>
      </c>
      <c r="E577" s="28"/>
      <c r="F577" s="129" t="s">
        <v>591</v>
      </c>
      <c r="G577" s="29" t="s">
        <v>592</v>
      </c>
      <c r="H577" s="31" t="s">
        <v>593</v>
      </c>
      <c r="I577" s="30" t="s">
        <v>594</v>
      </c>
      <c r="J577" s="30" t="s">
        <v>32</v>
      </c>
      <c r="K577" s="18" t="s">
        <v>19</v>
      </c>
      <c r="L577" s="19" t="s">
        <v>20</v>
      </c>
      <c r="M577" s="19">
        <v>28.42</v>
      </c>
      <c r="N577" s="19">
        <v>0</v>
      </c>
      <c r="O577" s="21">
        <v>28.42</v>
      </c>
      <c r="P577" s="31" t="s">
        <v>22</v>
      </c>
      <c r="Q577" s="22" t="s">
        <v>23</v>
      </c>
      <c r="R577" s="32"/>
      <c r="S577" s="33"/>
    </row>
    <row r="578" spans="1:19" ht="22.5">
      <c r="A578" s="25" t="s">
        <v>24</v>
      </c>
      <c r="B578" s="26" t="s">
        <v>35</v>
      </c>
      <c r="C578" s="27"/>
      <c r="D578" s="28" t="s">
        <v>36</v>
      </c>
      <c r="E578" s="28"/>
      <c r="F578" s="129" t="s">
        <v>685</v>
      </c>
      <c r="G578" s="29" t="s">
        <v>686</v>
      </c>
      <c r="H578" s="31" t="s">
        <v>687</v>
      </c>
      <c r="I578" s="30" t="s">
        <v>688</v>
      </c>
      <c r="J578" s="30" t="s">
        <v>32</v>
      </c>
      <c r="K578" s="18" t="s">
        <v>19</v>
      </c>
      <c r="L578" s="67" t="s">
        <v>20</v>
      </c>
      <c r="M578" s="67">
        <v>47.05</v>
      </c>
      <c r="N578" s="67">
        <v>20</v>
      </c>
      <c r="O578" s="68">
        <v>56.46</v>
      </c>
      <c r="P578" s="31" t="s">
        <v>22</v>
      </c>
      <c r="Q578" s="22" t="s">
        <v>23</v>
      </c>
      <c r="R578" s="32"/>
      <c r="S578" s="33"/>
    </row>
    <row r="579" spans="1:19" ht="22.5">
      <c r="A579" s="25" t="s">
        <v>24</v>
      </c>
      <c r="B579" s="26" t="s">
        <v>35</v>
      </c>
      <c r="C579" s="27" t="s">
        <v>26</v>
      </c>
      <c r="D579" s="28" t="s">
        <v>36</v>
      </c>
      <c r="E579" s="28"/>
      <c r="F579" s="129" t="s">
        <v>138</v>
      </c>
      <c r="G579" s="29" t="s">
        <v>139</v>
      </c>
      <c r="H579" s="31" t="s">
        <v>140</v>
      </c>
      <c r="I579" s="30" t="s">
        <v>141</v>
      </c>
      <c r="J579" s="30" t="s">
        <v>32</v>
      </c>
      <c r="K579" s="18" t="s">
        <v>19</v>
      </c>
      <c r="L579" s="19" t="s">
        <v>20</v>
      </c>
      <c r="M579" s="67">
        <v>94.45</v>
      </c>
      <c r="N579" s="67">
        <v>2.1</v>
      </c>
      <c r="O579" s="68">
        <v>96.43</v>
      </c>
      <c r="P579" s="31" t="s">
        <v>22</v>
      </c>
      <c r="Q579" s="22" t="s">
        <v>23</v>
      </c>
      <c r="R579" s="32"/>
      <c r="S579" s="33"/>
    </row>
    <row r="580" spans="1:19" ht="22.5">
      <c r="A580" s="25" t="s">
        <v>24</v>
      </c>
      <c r="B580" s="26" t="s">
        <v>35</v>
      </c>
      <c r="C580" s="27" t="s">
        <v>26</v>
      </c>
      <c r="D580" s="28" t="s">
        <v>36</v>
      </c>
      <c r="E580" s="28"/>
      <c r="F580" s="129" t="s">
        <v>810</v>
      </c>
      <c r="G580" s="29" t="s">
        <v>811</v>
      </c>
      <c r="H580" s="31" t="s">
        <v>812</v>
      </c>
      <c r="I580" s="30" t="s">
        <v>813</v>
      </c>
      <c r="J580" s="30" t="s">
        <v>32</v>
      </c>
      <c r="K580" s="18" t="s">
        <v>19</v>
      </c>
      <c r="L580" s="19" t="s">
        <v>20</v>
      </c>
      <c r="M580" s="19">
        <v>202.04</v>
      </c>
      <c r="N580" s="19">
        <v>5.5</v>
      </c>
      <c r="O580" s="21">
        <v>213.15</v>
      </c>
      <c r="P580" s="31" t="s">
        <v>22</v>
      </c>
      <c r="Q580" s="22" t="s">
        <v>23</v>
      </c>
      <c r="R580" s="32"/>
      <c r="S580" s="33"/>
    </row>
    <row r="581" spans="1:19" ht="30">
      <c r="A581" s="25" t="s">
        <v>24</v>
      </c>
      <c r="B581" s="26" t="s">
        <v>35</v>
      </c>
      <c r="C581" s="27" t="s">
        <v>26</v>
      </c>
      <c r="D581" s="28" t="s">
        <v>36</v>
      </c>
      <c r="E581" s="28"/>
      <c r="F581" s="129" t="s">
        <v>865</v>
      </c>
      <c r="G581" s="29" t="s">
        <v>866</v>
      </c>
      <c r="H581" s="31" t="s">
        <v>867</v>
      </c>
      <c r="I581" s="30" t="s">
        <v>696</v>
      </c>
      <c r="J581" s="30" t="s">
        <v>32</v>
      </c>
      <c r="K581" s="18" t="s">
        <v>19</v>
      </c>
      <c r="L581" s="92" t="s">
        <v>861</v>
      </c>
      <c r="M581" s="19">
        <v>59.59</v>
      </c>
      <c r="N581" s="19">
        <v>5.5</v>
      </c>
      <c r="O581" s="93">
        <v>62.87</v>
      </c>
      <c r="P581" s="31" t="s">
        <v>85</v>
      </c>
      <c r="Q581" s="22" t="s">
        <v>42</v>
      </c>
      <c r="R581" s="32"/>
      <c r="S581" s="33"/>
    </row>
    <row r="582" spans="1:19" ht="22.5">
      <c r="A582" s="25" t="s">
        <v>24</v>
      </c>
      <c r="B582" s="26" t="s">
        <v>35</v>
      </c>
      <c r="C582" s="27" t="s">
        <v>26</v>
      </c>
      <c r="D582" s="28" t="s">
        <v>36</v>
      </c>
      <c r="E582" s="28"/>
      <c r="F582" s="129" t="s">
        <v>868</v>
      </c>
      <c r="G582" s="29" t="s">
        <v>869</v>
      </c>
      <c r="H582" s="31" t="s">
        <v>870</v>
      </c>
      <c r="I582" s="30" t="s">
        <v>871</v>
      </c>
      <c r="J582" s="30" t="s">
        <v>32</v>
      </c>
      <c r="K582" s="18" t="s">
        <v>19</v>
      </c>
      <c r="L582" s="19" t="s">
        <v>41</v>
      </c>
      <c r="M582" s="19">
        <v>297.44</v>
      </c>
      <c r="N582" s="19">
        <v>5.5</v>
      </c>
      <c r="O582" s="21">
        <v>313.8</v>
      </c>
      <c r="P582" s="31" t="s">
        <v>174</v>
      </c>
      <c r="Q582" s="22" t="s">
        <v>42</v>
      </c>
      <c r="R582" s="32"/>
      <c r="S582" s="33"/>
    </row>
    <row r="583" spans="1:19" ht="22.5">
      <c r="A583" s="25" t="s">
        <v>24</v>
      </c>
      <c r="B583" s="26" t="s">
        <v>35</v>
      </c>
      <c r="C583" s="27"/>
      <c r="D583" s="28" t="s">
        <v>36</v>
      </c>
      <c r="E583" s="28"/>
      <c r="F583" s="129" t="s">
        <v>877</v>
      </c>
      <c r="G583" s="29" t="s">
        <v>878</v>
      </c>
      <c r="H583" s="31" t="s">
        <v>879</v>
      </c>
      <c r="I583" s="30" t="s">
        <v>225</v>
      </c>
      <c r="J583" s="30" t="s">
        <v>32</v>
      </c>
      <c r="K583" s="18" t="s">
        <v>19</v>
      </c>
      <c r="L583" s="19" t="s">
        <v>20</v>
      </c>
      <c r="M583" s="19">
        <v>24.78</v>
      </c>
      <c r="N583" s="19">
        <v>5.5</v>
      </c>
      <c r="O583" s="21">
        <v>26.14</v>
      </c>
      <c r="P583" s="173" t="s">
        <v>22</v>
      </c>
      <c r="Q583" s="22" t="s">
        <v>23</v>
      </c>
      <c r="R583" s="48"/>
      <c r="S583" s="49"/>
    </row>
    <row r="584" spans="1:19" ht="22.5">
      <c r="A584" s="25" t="s">
        <v>24</v>
      </c>
      <c r="B584" s="26" t="s">
        <v>35</v>
      </c>
      <c r="C584" s="27"/>
      <c r="D584" s="28" t="s">
        <v>36</v>
      </c>
      <c r="E584" s="28"/>
      <c r="F584" s="129" t="s">
        <v>892</v>
      </c>
      <c r="G584" s="29" t="s">
        <v>893</v>
      </c>
      <c r="H584" s="31" t="s">
        <v>894</v>
      </c>
      <c r="I584" s="30" t="s">
        <v>895</v>
      </c>
      <c r="J584" s="30" t="s">
        <v>32</v>
      </c>
      <c r="K584" s="18" t="s">
        <v>19</v>
      </c>
      <c r="L584" s="19" t="s">
        <v>41</v>
      </c>
      <c r="M584" s="19">
        <v>104.95</v>
      </c>
      <c r="N584" s="19">
        <v>5.5</v>
      </c>
      <c r="O584" s="21">
        <v>110.72</v>
      </c>
      <c r="P584" s="31" t="s">
        <v>97</v>
      </c>
      <c r="Q584" s="22" t="s">
        <v>42</v>
      </c>
      <c r="R584" s="32"/>
      <c r="S584" s="33"/>
    </row>
    <row r="585" spans="1:19" ht="24">
      <c r="A585" s="25" t="s">
        <v>24</v>
      </c>
      <c r="B585" s="26" t="s">
        <v>35</v>
      </c>
      <c r="C585" s="27"/>
      <c r="D585" s="28" t="s">
        <v>36</v>
      </c>
      <c r="E585" s="28"/>
      <c r="F585" s="129" t="s">
        <v>906</v>
      </c>
      <c r="G585" s="29" t="s">
        <v>907</v>
      </c>
      <c r="H585" s="31" t="s">
        <v>908</v>
      </c>
      <c r="I585" s="30" t="s">
        <v>909</v>
      </c>
      <c r="J585" s="30" t="s">
        <v>32</v>
      </c>
      <c r="K585" s="18" t="s">
        <v>19</v>
      </c>
      <c r="L585" s="19" t="s">
        <v>20</v>
      </c>
      <c r="M585" s="19">
        <v>19.39</v>
      </c>
      <c r="N585" s="19">
        <v>0</v>
      </c>
      <c r="O585" s="21">
        <v>19.39</v>
      </c>
      <c r="P585" s="173" t="s">
        <v>22</v>
      </c>
      <c r="Q585" s="22" t="s">
        <v>23</v>
      </c>
      <c r="R585" s="48"/>
      <c r="S585" s="49"/>
    </row>
    <row r="586" spans="1:19" ht="30">
      <c r="A586" s="25" t="s">
        <v>24</v>
      </c>
      <c r="B586" s="26" t="s">
        <v>35</v>
      </c>
      <c r="C586" s="27" t="s">
        <v>26</v>
      </c>
      <c r="D586" s="28" t="s">
        <v>36</v>
      </c>
      <c r="E586" s="28"/>
      <c r="F586" s="129" t="s">
        <v>941</v>
      </c>
      <c r="G586" s="29" t="s">
        <v>942</v>
      </c>
      <c r="H586" s="31" t="s">
        <v>943</v>
      </c>
      <c r="I586" s="30" t="s">
        <v>944</v>
      </c>
      <c r="J586" s="30" t="s">
        <v>32</v>
      </c>
      <c r="K586" s="18" t="s">
        <v>19</v>
      </c>
      <c r="L586" s="19" t="s">
        <v>945</v>
      </c>
      <c r="M586" s="91">
        <v>40.409999999999997</v>
      </c>
      <c r="N586" s="91">
        <v>5.5</v>
      </c>
      <c r="O586" s="21">
        <v>42.63</v>
      </c>
      <c r="P586" s="31" t="s">
        <v>22</v>
      </c>
      <c r="Q586" s="22" t="s">
        <v>23</v>
      </c>
      <c r="R586" s="32"/>
      <c r="S586" s="33"/>
    </row>
    <row r="587" spans="1:19" ht="22.5">
      <c r="A587" s="25" t="s">
        <v>24</v>
      </c>
      <c r="B587" s="26" t="s">
        <v>35</v>
      </c>
      <c r="C587" s="27" t="s">
        <v>26</v>
      </c>
      <c r="D587" s="28" t="s">
        <v>36</v>
      </c>
      <c r="E587" s="28"/>
      <c r="F587" s="129" t="s">
        <v>946</v>
      </c>
      <c r="G587" s="29" t="s">
        <v>947</v>
      </c>
      <c r="H587" s="31" t="s">
        <v>948</v>
      </c>
      <c r="I587" s="30" t="s">
        <v>949</v>
      </c>
      <c r="J587" s="30" t="s">
        <v>32</v>
      </c>
      <c r="K587" s="18" t="s">
        <v>19</v>
      </c>
      <c r="L587" s="19" t="s">
        <v>20</v>
      </c>
      <c r="M587" s="19">
        <v>39.64</v>
      </c>
      <c r="N587" s="19">
        <v>5.5</v>
      </c>
      <c r="O587" s="21">
        <v>41.82</v>
      </c>
      <c r="P587" s="31" t="s">
        <v>22</v>
      </c>
      <c r="Q587" s="22" t="s">
        <v>23</v>
      </c>
      <c r="R587" s="32"/>
      <c r="S587" s="33"/>
    </row>
    <row r="588" spans="1:19" ht="22.5">
      <c r="A588" s="25" t="s">
        <v>24</v>
      </c>
      <c r="B588" s="26" t="s">
        <v>35</v>
      </c>
      <c r="C588" s="27"/>
      <c r="D588" s="28" t="s">
        <v>36</v>
      </c>
      <c r="E588" s="28"/>
      <c r="F588" s="129" t="s">
        <v>962</v>
      </c>
      <c r="G588" s="29" t="s">
        <v>963</v>
      </c>
      <c r="H588" s="31" t="s">
        <v>964</v>
      </c>
      <c r="I588" s="30" t="s">
        <v>965</v>
      </c>
      <c r="J588" s="30" t="s">
        <v>32</v>
      </c>
      <c r="K588" s="18" t="s">
        <v>19</v>
      </c>
      <c r="L588" s="19" t="s">
        <v>20</v>
      </c>
      <c r="M588" s="19">
        <v>47.05</v>
      </c>
      <c r="N588" s="19">
        <v>0</v>
      </c>
      <c r="O588" s="21">
        <v>47.05</v>
      </c>
      <c r="P588" s="31" t="s">
        <v>22</v>
      </c>
      <c r="Q588" s="22" t="s">
        <v>23</v>
      </c>
      <c r="R588" s="32"/>
      <c r="S588" s="33"/>
    </row>
    <row r="589" spans="1:19" ht="45.75">
      <c r="A589" s="25" t="s">
        <v>24</v>
      </c>
      <c r="B589" s="26" t="s">
        <v>35</v>
      </c>
      <c r="C589" s="60"/>
      <c r="D589" s="61">
        <v>12</v>
      </c>
      <c r="E589" s="61"/>
      <c r="F589" s="154" t="s">
        <v>1000</v>
      </c>
      <c r="G589" s="63" t="s">
        <v>1001</v>
      </c>
      <c r="H589" s="63" t="s">
        <v>1002</v>
      </c>
      <c r="I589" s="80" t="s">
        <v>1003</v>
      </c>
      <c r="J589" s="86" t="s">
        <v>32</v>
      </c>
      <c r="K589" s="50" t="s">
        <v>19</v>
      </c>
      <c r="L589" s="19" t="s">
        <v>20</v>
      </c>
      <c r="M589" s="19">
        <v>31.71</v>
      </c>
      <c r="N589" s="19">
        <v>5.5</v>
      </c>
      <c r="O589" s="21">
        <v>33.450000000000003</v>
      </c>
      <c r="P589" s="63" t="s">
        <v>22</v>
      </c>
      <c r="Q589" s="22" t="s">
        <v>23</v>
      </c>
      <c r="R589" s="64"/>
      <c r="S589" s="65"/>
    </row>
    <row r="590" spans="1:19" ht="22.5">
      <c r="A590" s="25" t="s">
        <v>24</v>
      </c>
      <c r="B590" s="26" t="s">
        <v>35</v>
      </c>
      <c r="C590" s="27" t="s">
        <v>26</v>
      </c>
      <c r="D590" s="28" t="s">
        <v>36</v>
      </c>
      <c r="E590" s="28"/>
      <c r="F590" s="129" t="s">
        <v>1068</v>
      </c>
      <c r="G590" s="29" t="s">
        <v>1069</v>
      </c>
      <c r="H590" s="31" t="s">
        <v>1070</v>
      </c>
      <c r="I590" s="30" t="s">
        <v>1068</v>
      </c>
      <c r="J590" s="30" t="s">
        <v>32</v>
      </c>
      <c r="K590" s="18" t="s">
        <v>19</v>
      </c>
      <c r="L590" s="19" t="s">
        <v>20</v>
      </c>
      <c r="M590" s="19">
        <v>36.54</v>
      </c>
      <c r="N590" s="19">
        <v>0</v>
      </c>
      <c r="O590" s="21">
        <v>36.54</v>
      </c>
      <c r="P590" s="31" t="s">
        <v>22</v>
      </c>
      <c r="Q590" s="22" t="s">
        <v>23</v>
      </c>
      <c r="R590" s="32" t="s">
        <v>0</v>
      </c>
      <c r="S590" s="33"/>
    </row>
    <row r="591" spans="1:19" ht="22.5">
      <c r="A591" s="25" t="s">
        <v>24</v>
      </c>
      <c r="B591" s="26" t="s">
        <v>35</v>
      </c>
      <c r="C591" s="27"/>
      <c r="D591" s="28" t="s">
        <v>36</v>
      </c>
      <c r="E591" s="28"/>
      <c r="F591" s="129" t="s">
        <v>1071</v>
      </c>
      <c r="G591" s="29" t="s">
        <v>1072</v>
      </c>
      <c r="H591" s="31" t="s">
        <v>1073</v>
      </c>
      <c r="I591" s="30" t="s">
        <v>1074</v>
      </c>
      <c r="J591" s="30" t="s">
        <v>32</v>
      </c>
      <c r="K591" s="18" t="s">
        <v>19</v>
      </c>
      <c r="L591" s="19" t="s">
        <v>20</v>
      </c>
      <c r="M591" s="19">
        <v>21.32</v>
      </c>
      <c r="N591" s="19">
        <v>0</v>
      </c>
      <c r="O591" s="21">
        <v>21.32</v>
      </c>
      <c r="P591" s="31" t="s">
        <v>22</v>
      </c>
      <c r="Q591" s="22" t="s">
        <v>23</v>
      </c>
      <c r="R591" s="32"/>
      <c r="S591" s="33"/>
    </row>
    <row r="592" spans="1:19" ht="22.5">
      <c r="A592" s="25" t="s">
        <v>24</v>
      </c>
      <c r="B592" s="26" t="s">
        <v>35</v>
      </c>
      <c r="C592" s="27" t="s">
        <v>26</v>
      </c>
      <c r="D592" s="28" t="s">
        <v>36</v>
      </c>
      <c r="E592" s="28"/>
      <c r="F592" s="129" t="s">
        <v>1084</v>
      </c>
      <c r="G592" s="29" t="s">
        <v>0</v>
      </c>
      <c r="H592" s="31" t="s">
        <v>1085</v>
      </c>
      <c r="I592" s="30" t="s">
        <v>1086</v>
      </c>
      <c r="J592" s="30" t="s">
        <v>32</v>
      </c>
      <c r="K592" s="18" t="s">
        <v>19</v>
      </c>
      <c r="L592" s="128" t="s">
        <v>1087</v>
      </c>
      <c r="M592" s="128"/>
      <c r="N592" s="41"/>
      <c r="O592" s="76"/>
      <c r="P592" s="31" t="s">
        <v>22</v>
      </c>
      <c r="Q592" s="22" t="s">
        <v>23</v>
      </c>
      <c r="R592" s="32"/>
      <c r="S592" s="33"/>
    </row>
    <row r="593" spans="1:19" ht="22.5">
      <c r="A593" s="25" t="s">
        <v>24</v>
      </c>
      <c r="B593" s="26" t="s">
        <v>35</v>
      </c>
      <c r="C593" s="27" t="s">
        <v>26</v>
      </c>
      <c r="D593" s="28" t="s">
        <v>36</v>
      </c>
      <c r="E593" s="28"/>
      <c r="F593" s="129" t="s">
        <v>1119</v>
      </c>
      <c r="G593" s="29" t="s">
        <v>1120</v>
      </c>
      <c r="H593" s="31" t="s">
        <v>1121</v>
      </c>
      <c r="I593" s="30" t="s">
        <v>1122</v>
      </c>
      <c r="J593" s="30" t="s">
        <v>32</v>
      </c>
      <c r="K593" s="18" t="s">
        <v>19</v>
      </c>
      <c r="L593" s="19" t="s">
        <v>20</v>
      </c>
      <c r="M593" s="19">
        <v>81.78</v>
      </c>
      <c r="N593" s="19">
        <v>5.5</v>
      </c>
      <c r="O593" s="21">
        <v>86.28</v>
      </c>
      <c r="P593" s="31" t="s">
        <v>22</v>
      </c>
      <c r="Q593" s="22" t="s">
        <v>23</v>
      </c>
      <c r="R593" s="32"/>
      <c r="S593" s="33"/>
    </row>
    <row r="594" spans="1:19" ht="22.5">
      <c r="A594" s="25" t="s">
        <v>24</v>
      </c>
      <c r="B594" s="26" t="s">
        <v>35</v>
      </c>
      <c r="C594" s="27"/>
      <c r="D594" s="28" t="s">
        <v>36</v>
      </c>
      <c r="E594" s="28"/>
      <c r="F594" s="154" t="s">
        <v>1141</v>
      </c>
      <c r="G594" s="62" t="s">
        <v>1142</v>
      </c>
      <c r="H594" s="31" t="s">
        <v>1143</v>
      </c>
      <c r="I594" s="30" t="s">
        <v>1144</v>
      </c>
      <c r="J594" s="30" t="s">
        <v>32</v>
      </c>
      <c r="K594" s="18" t="s">
        <v>19</v>
      </c>
      <c r="L594" s="19" t="s">
        <v>20</v>
      </c>
      <c r="M594" s="19">
        <v>39.590000000000003</v>
      </c>
      <c r="N594" s="19">
        <v>0</v>
      </c>
      <c r="O594" s="21">
        <v>39.590000000000003</v>
      </c>
      <c r="P594" s="31" t="s">
        <v>22</v>
      </c>
      <c r="Q594" s="22" t="s">
        <v>23</v>
      </c>
      <c r="R594" s="32">
        <v>2</v>
      </c>
      <c r="S594" s="33" t="s">
        <v>1145</v>
      </c>
    </row>
    <row r="595" spans="1:19" ht="22.5">
      <c r="A595" s="25" t="s">
        <v>24</v>
      </c>
      <c r="B595" s="26" t="s">
        <v>35</v>
      </c>
      <c r="C595" s="27" t="s">
        <v>26</v>
      </c>
      <c r="D595" s="28" t="s">
        <v>36</v>
      </c>
      <c r="E595" s="28"/>
      <c r="F595" s="129" t="s">
        <v>160</v>
      </c>
      <c r="G595" s="29" t="s">
        <v>161</v>
      </c>
      <c r="H595" s="31" t="s">
        <v>162</v>
      </c>
      <c r="I595" s="30" t="s">
        <v>163</v>
      </c>
      <c r="J595" s="30" t="s">
        <v>32</v>
      </c>
      <c r="K595" s="18" t="s">
        <v>19</v>
      </c>
      <c r="L595" s="19" t="s">
        <v>20</v>
      </c>
      <c r="M595" s="19">
        <v>92.95</v>
      </c>
      <c r="N595" s="19">
        <v>2.1</v>
      </c>
      <c r="O595" s="21">
        <v>94.9</v>
      </c>
      <c r="P595" s="31" t="s">
        <v>22</v>
      </c>
      <c r="Q595" s="22" t="s">
        <v>23</v>
      </c>
      <c r="R595" s="32"/>
      <c r="S595" s="33"/>
    </row>
    <row r="596" spans="1:19" ht="22.5">
      <c r="A596" s="25" t="s">
        <v>24</v>
      </c>
      <c r="B596" s="26" t="s">
        <v>35</v>
      </c>
      <c r="C596" s="27"/>
      <c r="D596" s="28" t="s">
        <v>36</v>
      </c>
      <c r="E596" s="28"/>
      <c r="F596" s="155" t="s">
        <v>1200</v>
      </c>
      <c r="G596" s="29" t="s">
        <v>1201</v>
      </c>
      <c r="H596" s="31" t="s">
        <v>1202</v>
      </c>
      <c r="I596" s="30"/>
      <c r="J596" s="30" t="s">
        <v>32</v>
      </c>
      <c r="K596" s="18" t="s">
        <v>19</v>
      </c>
      <c r="L596" s="19" t="s">
        <v>20</v>
      </c>
      <c r="M596" s="19">
        <v>49.54</v>
      </c>
      <c r="N596" s="19">
        <v>5.5</v>
      </c>
      <c r="O596" s="21">
        <v>52.26</v>
      </c>
      <c r="P596" s="31" t="s">
        <v>22</v>
      </c>
      <c r="Q596" s="22" t="s">
        <v>23</v>
      </c>
      <c r="R596" s="32"/>
      <c r="S596" s="33"/>
    </row>
    <row r="597" spans="1:19" ht="22.5">
      <c r="A597" s="25" t="s">
        <v>24</v>
      </c>
      <c r="B597" s="26" t="s">
        <v>35</v>
      </c>
      <c r="C597" s="27" t="s">
        <v>26</v>
      </c>
      <c r="D597" s="28" t="s">
        <v>36</v>
      </c>
      <c r="E597" s="28"/>
      <c r="F597" s="129" t="s">
        <v>1219</v>
      </c>
      <c r="G597" s="29" t="s">
        <v>1220</v>
      </c>
      <c r="H597" s="31" t="s">
        <v>1221</v>
      </c>
      <c r="I597" s="30" t="s">
        <v>1040</v>
      </c>
      <c r="J597" s="30" t="s">
        <v>1222</v>
      </c>
      <c r="K597" s="18" t="s">
        <v>19</v>
      </c>
      <c r="L597" s="19" t="s">
        <v>20</v>
      </c>
      <c r="M597" s="19">
        <v>58.36</v>
      </c>
      <c r="N597" s="19">
        <v>2.1</v>
      </c>
      <c r="O597" s="21">
        <v>59.59</v>
      </c>
      <c r="P597" s="31" t="s">
        <v>133</v>
      </c>
      <c r="Q597" s="22" t="s">
        <v>23</v>
      </c>
      <c r="R597" s="32"/>
      <c r="S597" s="33"/>
    </row>
    <row r="598" spans="1:19" ht="22.5">
      <c r="A598" s="25" t="s">
        <v>24</v>
      </c>
      <c r="B598" s="26" t="s">
        <v>35</v>
      </c>
      <c r="C598" s="60"/>
      <c r="D598" s="61">
        <v>12</v>
      </c>
      <c r="E598" s="61"/>
      <c r="F598" s="154" t="s">
        <v>1270</v>
      </c>
      <c r="G598" s="62" t="s">
        <v>1271</v>
      </c>
      <c r="H598" s="62" t="s">
        <v>1272</v>
      </c>
      <c r="I598" s="62" t="s">
        <v>1273</v>
      </c>
      <c r="J598" s="86" t="s">
        <v>32</v>
      </c>
      <c r="K598" s="18" t="s">
        <v>19</v>
      </c>
      <c r="L598" s="19" t="s">
        <v>20</v>
      </c>
      <c r="M598" s="19">
        <v>366.83</v>
      </c>
      <c r="N598" s="19">
        <v>2.1</v>
      </c>
      <c r="O598" s="21">
        <v>374.53</v>
      </c>
      <c r="P598" s="63" t="s">
        <v>22</v>
      </c>
      <c r="Q598" s="22" t="s">
        <v>23</v>
      </c>
      <c r="R598" s="64"/>
      <c r="S598" s="65"/>
    </row>
    <row r="599" spans="1:19" ht="24">
      <c r="A599" s="25" t="s">
        <v>24</v>
      </c>
      <c r="B599" s="26" t="s">
        <v>35</v>
      </c>
      <c r="C599" s="27"/>
      <c r="D599" s="28" t="s">
        <v>36</v>
      </c>
      <c r="E599" s="28"/>
      <c r="F599" s="129" t="s">
        <v>1277</v>
      </c>
      <c r="G599" s="29" t="s">
        <v>1278</v>
      </c>
      <c r="H599" s="31" t="s">
        <v>1279</v>
      </c>
      <c r="I599" s="30" t="s">
        <v>1280</v>
      </c>
      <c r="J599" s="30" t="s">
        <v>32</v>
      </c>
      <c r="K599" s="18" t="s">
        <v>19</v>
      </c>
      <c r="L599" s="19" t="s">
        <v>20</v>
      </c>
      <c r="M599" s="19">
        <v>16.73</v>
      </c>
      <c r="N599" s="19">
        <v>0</v>
      </c>
      <c r="O599" s="21">
        <v>16.73</v>
      </c>
      <c r="P599" s="31" t="s">
        <v>22</v>
      </c>
      <c r="Q599" s="22" t="s">
        <v>23</v>
      </c>
      <c r="R599" s="32">
        <v>2</v>
      </c>
      <c r="S599" s="33" t="s">
        <v>1281</v>
      </c>
    </row>
    <row r="600" spans="1:19" ht="22.5">
      <c r="A600" s="25" t="s">
        <v>24</v>
      </c>
      <c r="B600" s="26" t="s">
        <v>35</v>
      </c>
      <c r="C600" s="27"/>
      <c r="D600" s="28" t="s">
        <v>36</v>
      </c>
      <c r="E600" s="28"/>
      <c r="F600" s="129" t="s">
        <v>1319</v>
      </c>
      <c r="G600" s="29" t="s">
        <v>1320</v>
      </c>
      <c r="H600" s="31" t="s">
        <v>1321</v>
      </c>
      <c r="I600" s="30" t="s">
        <v>1322</v>
      </c>
      <c r="J600" s="30" t="s">
        <v>32</v>
      </c>
      <c r="K600" s="18" t="s">
        <v>19</v>
      </c>
      <c r="L600" s="19" t="s">
        <v>20</v>
      </c>
      <c r="M600" s="19">
        <v>36.54</v>
      </c>
      <c r="N600" s="19">
        <v>0</v>
      </c>
      <c r="O600" s="21">
        <v>36.54</v>
      </c>
      <c r="P600" s="31" t="s">
        <v>22</v>
      </c>
      <c r="Q600" s="22" t="s">
        <v>23</v>
      </c>
      <c r="R600" s="32"/>
      <c r="S600" s="33"/>
    </row>
    <row r="601" spans="1:19" ht="22.5">
      <c r="A601" s="25" t="s">
        <v>24</v>
      </c>
      <c r="B601" s="26" t="s">
        <v>35</v>
      </c>
      <c r="C601" s="27" t="s">
        <v>26</v>
      </c>
      <c r="D601" s="28" t="s">
        <v>36</v>
      </c>
      <c r="E601" s="28"/>
      <c r="F601" s="129" t="s">
        <v>199</v>
      </c>
      <c r="G601" s="29" t="s">
        <v>200</v>
      </c>
      <c r="H601" s="31" t="s">
        <v>201</v>
      </c>
      <c r="I601" s="30" t="s">
        <v>198</v>
      </c>
      <c r="J601" s="30" t="s">
        <v>32</v>
      </c>
      <c r="K601" s="18" t="s">
        <v>19</v>
      </c>
      <c r="L601" s="19" t="s">
        <v>20</v>
      </c>
      <c r="M601" s="19">
        <v>91.46</v>
      </c>
      <c r="N601" s="19">
        <v>2.1</v>
      </c>
      <c r="O601" s="21">
        <v>93.38</v>
      </c>
      <c r="P601" s="31" t="s">
        <v>22</v>
      </c>
      <c r="Q601" s="22" t="s">
        <v>23</v>
      </c>
      <c r="R601" s="32"/>
      <c r="S601" s="33"/>
    </row>
    <row r="602" spans="1:19" ht="22.5">
      <c r="A602" s="25" t="s">
        <v>24</v>
      </c>
      <c r="B602" s="26" t="s">
        <v>35</v>
      </c>
      <c r="C602" s="27" t="s">
        <v>26</v>
      </c>
      <c r="D602" s="28" t="s">
        <v>36</v>
      </c>
      <c r="E602" s="28"/>
      <c r="F602" s="129" t="s">
        <v>205</v>
      </c>
      <c r="G602" s="29" t="s">
        <v>206</v>
      </c>
      <c r="H602" s="31" t="s">
        <v>207</v>
      </c>
      <c r="I602" s="30" t="s">
        <v>132</v>
      </c>
      <c r="J602" s="30" t="s">
        <v>32</v>
      </c>
      <c r="K602" s="18" t="s">
        <v>19</v>
      </c>
      <c r="L602" s="19" t="s">
        <v>20</v>
      </c>
      <c r="M602" s="19">
        <v>81.78</v>
      </c>
      <c r="N602" s="19">
        <v>5.5</v>
      </c>
      <c r="O602" s="21">
        <v>86.28</v>
      </c>
      <c r="P602" s="31" t="s">
        <v>22</v>
      </c>
      <c r="Q602" s="22" t="s">
        <v>23</v>
      </c>
      <c r="R602" s="32"/>
      <c r="S602" s="33"/>
    </row>
    <row r="603" spans="1:19" ht="22.5">
      <c r="A603" s="25" t="s">
        <v>24</v>
      </c>
      <c r="B603" s="26" t="s">
        <v>35</v>
      </c>
      <c r="C603" s="27"/>
      <c r="D603" s="28" t="s">
        <v>36</v>
      </c>
      <c r="E603" s="28"/>
      <c r="F603" s="129" t="s">
        <v>211</v>
      </c>
      <c r="G603" s="29" t="s">
        <v>212</v>
      </c>
      <c r="H603" s="31" t="s">
        <v>213</v>
      </c>
      <c r="I603" s="30" t="s">
        <v>107</v>
      </c>
      <c r="J603" s="30" t="s">
        <v>32</v>
      </c>
      <c r="K603" s="18" t="s">
        <v>19</v>
      </c>
      <c r="L603" s="19" t="s">
        <v>20</v>
      </c>
      <c r="M603" s="19">
        <v>34.69</v>
      </c>
      <c r="N603" s="19">
        <v>5.5</v>
      </c>
      <c r="O603" s="21">
        <v>36.6</v>
      </c>
      <c r="P603" s="31" t="s">
        <v>110</v>
      </c>
      <c r="Q603" s="22" t="s">
        <v>42</v>
      </c>
      <c r="R603" s="32"/>
      <c r="S603" s="33"/>
    </row>
    <row r="604" spans="1:19" ht="22.5">
      <c r="A604" s="25" t="s">
        <v>24</v>
      </c>
      <c r="B604" s="26" t="s">
        <v>35</v>
      </c>
      <c r="C604" s="27"/>
      <c r="D604" s="28" t="s">
        <v>36</v>
      </c>
      <c r="E604" s="28"/>
      <c r="F604" s="129" t="s">
        <v>1373</v>
      </c>
      <c r="G604" s="29" t="s">
        <v>1374</v>
      </c>
      <c r="H604" s="31" t="s">
        <v>1375</v>
      </c>
      <c r="I604" s="30" t="s">
        <v>1376</v>
      </c>
      <c r="J604" s="30" t="s">
        <v>32</v>
      </c>
      <c r="K604" s="18" t="s">
        <v>19</v>
      </c>
      <c r="L604" s="19" t="s">
        <v>41</v>
      </c>
      <c r="M604" s="19">
        <v>45.68</v>
      </c>
      <c r="N604" s="19">
        <v>5.5</v>
      </c>
      <c r="O604" s="21">
        <v>48.19</v>
      </c>
      <c r="P604" s="31" t="s">
        <v>1377</v>
      </c>
      <c r="Q604" s="22" t="s">
        <v>42</v>
      </c>
      <c r="R604" s="32"/>
      <c r="S604" s="33"/>
    </row>
    <row r="605" spans="1:19" ht="22.5">
      <c r="A605" s="25" t="s">
        <v>24</v>
      </c>
      <c r="B605" s="26" t="s">
        <v>35</v>
      </c>
      <c r="C605" s="27" t="s">
        <v>26</v>
      </c>
      <c r="D605" s="28" t="s">
        <v>36</v>
      </c>
      <c r="E605" s="28"/>
      <c r="F605" s="129" t="s">
        <v>1379</v>
      </c>
      <c r="G605" s="29" t="s">
        <v>1380</v>
      </c>
      <c r="H605" s="31" t="s">
        <v>1381</v>
      </c>
      <c r="I605" s="30" t="s">
        <v>1382</v>
      </c>
      <c r="J605" s="30" t="s">
        <v>32</v>
      </c>
      <c r="K605" s="18" t="s">
        <v>19</v>
      </c>
      <c r="L605" s="19" t="s">
        <v>20</v>
      </c>
      <c r="M605" s="19">
        <v>74.56</v>
      </c>
      <c r="N605" s="19">
        <v>2.1</v>
      </c>
      <c r="O605" s="21">
        <v>76.13</v>
      </c>
      <c r="P605" s="31" t="s">
        <v>22</v>
      </c>
      <c r="Q605" s="22" t="s">
        <v>23</v>
      </c>
      <c r="R605" s="32"/>
      <c r="S605" s="33"/>
    </row>
    <row r="606" spans="1:19" ht="22.5">
      <c r="A606" s="25" t="s">
        <v>24</v>
      </c>
      <c r="B606" s="26" t="s">
        <v>35</v>
      </c>
      <c r="C606" s="27"/>
      <c r="D606" s="28" t="s">
        <v>36</v>
      </c>
      <c r="E606" s="28"/>
      <c r="F606" s="129" t="s">
        <v>219</v>
      </c>
      <c r="G606" s="29" t="s">
        <v>220</v>
      </c>
      <c r="H606" s="31" t="s">
        <v>221</v>
      </c>
      <c r="I606" s="30" t="s">
        <v>124</v>
      </c>
      <c r="J606" s="30" t="s">
        <v>18</v>
      </c>
      <c r="K606" s="18" t="s">
        <v>19</v>
      </c>
      <c r="L606" s="19" t="s">
        <v>20</v>
      </c>
      <c r="M606" s="19">
        <v>114.32</v>
      </c>
      <c r="N606" s="19">
        <v>2.1</v>
      </c>
      <c r="O606" s="21">
        <v>116.72</v>
      </c>
      <c r="P606" s="31" t="s">
        <v>22</v>
      </c>
      <c r="Q606" s="22" t="s">
        <v>23</v>
      </c>
      <c r="R606" s="32"/>
      <c r="S606" s="33"/>
    </row>
    <row r="607" spans="1:19" ht="24">
      <c r="A607" s="25" t="s">
        <v>24</v>
      </c>
      <c r="B607" s="26" t="s">
        <v>35</v>
      </c>
      <c r="C607" s="27" t="s">
        <v>26</v>
      </c>
      <c r="D607" s="28">
        <v>12</v>
      </c>
      <c r="E607" s="28"/>
      <c r="F607" s="129" t="s">
        <v>1416</v>
      </c>
      <c r="G607" s="29" t="s">
        <v>1417</v>
      </c>
      <c r="H607" s="31" t="s">
        <v>1418</v>
      </c>
      <c r="I607" s="30" t="s">
        <v>1419</v>
      </c>
      <c r="J607" s="30" t="s">
        <v>18</v>
      </c>
      <c r="K607" s="18" t="s">
        <v>19</v>
      </c>
      <c r="L607" s="19" t="s">
        <v>20</v>
      </c>
      <c r="M607" s="19">
        <v>107.52</v>
      </c>
      <c r="N607" s="19">
        <v>2.1</v>
      </c>
      <c r="O607" s="21">
        <v>109.78</v>
      </c>
      <c r="P607" s="173" t="s">
        <v>22</v>
      </c>
      <c r="Q607" s="22" t="s">
        <v>23</v>
      </c>
      <c r="R607" s="48"/>
      <c r="S607" s="49"/>
    </row>
    <row r="608" spans="1:19" ht="22.5">
      <c r="A608" s="25" t="s">
        <v>24</v>
      </c>
      <c r="B608" s="26" t="s">
        <v>35</v>
      </c>
      <c r="C608" s="27" t="s">
        <v>26</v>
      </c>
      <c r="D608" s="28" t="s">
        <v>36</v>
      </c>
      <c r="E608" s="28"/>
      <c r="F608" s="129" t="s">
        <v>1420</v>
      </c>
      <c r="G608" s="29" t="s">
        <v>1421</v>
      </c>
      <c r="H608" s="31" t="s">
        <v>1422</v>
      </c>
      <c r="I608" s="30" t="s">
        <v>1423</v>
      </c>
      <c r="J608" s="30" t="s">
        <v>32</v>
      </c>
      <c r="K608" s="18" t="s">
        <v>19</v>
      </c>
      <c r="L608" s="19" t="s">
        <v>20</v>
      </c>
      <c r="M608" s="19">
        <v>83.64</v>
      </c>
      <c r="N608" s="19">
        <v>0</v>
      </c>
      <c r="O608" s="21">
        <v>83.64</v>
      </c>
      <c r="P608" s="173" t="s">
        <v>22</v>
      </c>
      <c r="Q608" s="22" t="s">
        <v>23</v>
      </c>
      <c r="R608" s="48"/>
      <c r="S608" s="49"/>
    </row>
    <row r="609" spans="1:19" ht="22.5">
      <c r="A609" s="25" t="s">
        <v>24</v>
      </c>
      <c r="B609" s="26" t="s">
        <v>35</v>
      </c>
      <c r="C609" s="27" t="s">
        <v>26</v>
      </c>
      <c r="D609" s="28" t="s">
        <v>36</v>
      </c>
      <c r="E609" s="28"/>
      <c r="F609" s="129" t="s">
        <v>1441</v>
      </c>
      <c r="G609" s="29" t="s">
        <v>1442</v>
      </c>
      <c r="H609" s="31" t="s">
        <v>1443</v>
      </c>
      <c r="I609" s="30" t="s">
        <v>900</v>
      </c>
      <c r="J609" s="30" t="s">
        <v>32</v>
      </c>
      <c r="K609" s="18" t="s">
        <v>19</v>
      </c>
      <c r="L609" s="19" t="s">
        <v>41</v>
      </c>
      <c r="M609" s="19">
        <v>363.37</v>
      </c>
      <c r="N609" s="19">
        <v>2.1</v>
      </c>
      <c r="O609" s="21">
        <v>371</v>
      </c>
      <c r="P609" s="31" t="s">
        <v>1444</v>
      </c>
      <c r="Q609" s="22" t="s">
        <v>42</v>
      </c>
      <c r="R609" s="48"/>
      <c r="S609" s="51"/>
    </row>
    <row r="610" spans="1:19" ht="22.5">
      <c r="A610" s="25" t="s">
        <v>24</v>
      </c>
      <c r="B610" s="26" t="s">
        <v>35</v>
      </c>
      <c r="C610" s="27"/>
      <c r="D610" s="28" t="s">
        <v>36</v>
      </c>
      <c r="E610" s="28"/>
      <c r="F610" s="149" t="s">
        <v>1531</v>
      </c>
      <c r="G610" s="29"/>
      <c r="H610" s="31" t="s">
        <v>1532</v>
      </c>
      <c r="I610" s="30" t="s">
        <v>1533</v>
      </c>
      <c r="J610" s="30"/>
      <c r="K610" s="53" t="s">
        <v>19</v>
      </c>
      <c r="L610" s="54">
        <v>2003113</v>
      </c>
      <c r="M610" s="19">
        <v>39.020000000000003</v>
      </c>
      <c r="N610" s="19">
        <v>5.5</v>
      </c>
      <c r="O610" s="21">
        <v>41.17</v>
      </c>
      <c r="P610" s="31" t="s">
        <v>22</v>
      </c>
      <c r="Q610" s="22" t="s">
        <v>23</v>
      </c>
      <c r="R610" s="48"/>
      <c r="S610" s="51"/>
    </row>
    <row r="611" spans="1:19" ht="22.5">
      <c r="A611" s="25" t="s">
        <v>24</v>
      </c>
      <c r="B611" s="26" t="s">
        <v>35</v>
      </c>
      <c r="C611" s="27" t="s">
        <v>26</v>
      </c>
      <c r="D611" s="28" t="s">
        <v>36</v>
      </c>
      <c r="E611" s="28"/>
      <c r="F611" s="129" t="s">
        <v>1557</v>
      </c>
      <c r="G611" s="29" t="s">
        <v>1558</v>
      </c>
      <c r="H611" s="31" t="s">
        <v>1559</v>
      </c>
      <c r="I611" s="30" t="s">
        <v>607</v>
      </c>
      <c r="J611" s="30" t="s">
        <v>18</v>
      </c>
      <c r="K611" s="18" t="s">
        <v>19</v>
      </c>
      <c r="L611" s="19" t="s">
        <v>552</v>
      </c>
      <c r="M611" s="19">
        <v>50.75</v>
      </c>
      <c r="N611" s="19">
        <v>0</v>
      </c>
      <c r="O611" s="21">
        <v>50.75</v>
      </c>
      <c r="P611" s="173" t="s">
        <v>110</v>
      </c>
      <c r="Q611" s="22" t="s">
        <v>42</v>
      </c>
      <c r="R611" s="48"/>
      <c r="S611" s="107"/>
    </row>
    <row r="612" spans="1:19" ht="24">
      <c r="A612" s="25" t="s">
        <v>24</v>
      </c>
      <c r="B612" s="26" t="s">
        <v>35</v>
      </c>
      <c r="C612" s="27"/>
      <c r="D612" s="28" t="s">
        <v>36</v>
      </c>
      <c r="E612" s="28"/>
      <c r="F612" s="129" t="s">
        <v>1573</v>
      </c>
      <c r="G612" s="29" t="s">
        <v>1574</v>
      </c>
      <c r="H612" s="31" t="s">
        <v>1575</v>
      </c>
      <c r="I612" s="30" t="s">
        <v>1576</v>
      </c>
      <c r="J612" s="30" t="s">
        <v>32</v>
      </c>
      <c r="K612" s="18" t="s">
        <v>19</v>
      </c>
      <c r="L612" s="19" t="s">
        <v>41</v>
      </c>
      <c r="M612" s="19">
        <v>192.85</v>
      </c>
      <c r="N612" s="19">
        <v>2.1</v>
      </c>
      <c r="O612" s="21">
        <v>196.9</v>
      </c>
      <c r="P612" s="173" t="s">
        <v>97</v>
      </c>
      <c r="Q612" s="22" t="s">
        <v>42</v>
      </c>
      <c r="R612" s="48"/>
      <c r="S612" s="49"/>
    </row>
    <row r="613" spans="1:19" ht="24">
      <c r="A613" s="25" t="s">
        <v>24</v>
      </c>
      <c r="B613" s="26" t="s">
        <v>35</v>
      </c>
      <c r="C613" s="27"/>
      <c r="D613" s="28" t="s">
        <v>36</v>
      </c>
      <c r="E613" s="28"/>
      <c r="F613" s="129" t="s">
        <v>1577</v>
      </c>
      <c r="G613" s="29" t="s">
        <v>1578</v>
      </c>
      <c r="H613" s="31" t="s">
        <v>1579</v>
      </c>
      <c r="I613" s="30" t="s">
        <v>1580</v>
      </c>
      <c r="J613" s="30" t="s">
        <v>18</v>
      </c>
      <c r="K613" s="18" t="s">
        <v>19</v>
      </c>
      <c r="L613" s="19" t="s">
        <v>41</v>
      </c>
      <c r="M613" s="19">
        <v>1056.23</v>
      </c>
      <c r="N613" s="19">
        <v>2.1</v>
      </c>
      <c r="O613" s="21">
        <v>1078.4100000000001</v>
      </c>
      <c r="P613" s="173" t="s">
        <v>85</v>
      </c>
      <c r="Q613" s="22" t="s">
        <v>42</v>
      </c>
      <c r="R613" s="48"/>
      <c r="S613" s="49"/>
    </row>
    <row r="614" spans="1:19" ht="24">
      <c r="A614" s="25" t="s">
        <v>24</v>
      </c>
      <c r="B614" s="26" t="s">
        <v>35</v>
      </c>
      <c r="C614" s="27"/>
      <c r="D614" s="28" t="s">
        <v>36</v>
      </c>
      <c r="E614" s="28"/>
      <c r="F614" s="129" t="s">
        <v>1581</v>
      </c>
      <c r="G614" s="29" t="s">
        <v>1582</v>
      </c>
      <c r="H614" s="31" t="s">
        <v>1583</v>
      </c>
      <c r="I614" s="30" t="s">
        <v>1584</v>
      </c>
      <c r="J614" s="30" t="s">
        <v>32</v>
      </c>
      <c r="K614" s="18" t="s">
        <v>19</v>
      </c>
      <c r="L614" s="19" t="s">
        <v>41</v>
      </c>
      <c r="M614" s="19">
        <v>107.97</v>
      </c>
      <c r="N614" s="19">
        <v>5.5</v>
      </c>
      <c r="O614" s="21">
        <v>113.91</v>
      </c>
      <c r="P614" s="31" t="s">
        <v>1585</v>
      </c>
      <c r="Q614" s="22" t="s">
        <v>42</v>
      </c>
      <c r="R614" s="32"/>
      <c r="S614" s="33"/>
    </row>
    <row r="615" spans="1:19" ht="22.5">
      <c r="A615" s="25" t="s">
        <v>24</v>
      </c>
      <c r="B615" s="26" t="s">
        <v>35</v>
      </c>
      <c r="C615" s="27" t="s">
        <v>26</v>
      </c>
      <c r="D615" s="28" t="s">
        <v>36</v>
      </c>
      <c r="E615" s="28"/>
      <c r="F615" s="129" t="s">
        <v>1603</v>
      </c>
      <c r="G615" s="29" t="s">
        <v>1604</v>
      </c>
      <c r="H615" s="31" t="s">
        <v>1605</v>
      </c>
      <c r="I615" s="30" t="s">
        <v>1606</v>
      </c>
      <c r="J615" s="30" t="s">
        <v>32</v>
      </c>
      <c r="K615" s="18" t="s">
        <v>19</v>
      </c>
      <c r="L615" s="19" t="s">
        <v>20</v>
      </c>
      <c r="M615" s="19">
        <v>56.21</v>
      </c>
      <c r="N615" s="19">
        <v>2.1</v>
      </c>
      <c r="O615" s="21">
        <v>57.39</v>
      </c>
      <c r="P615" s="31" t="s">
        <v>22</v>
      </c>
      <c r="Q615" s="22" t="s">
        <v>23</v>
      </c>
      <c r="R615" s="32"/>
      <c r="S615" s="33"/>
    </row>
    <row r="616" spans="1:19" ht="33.75">
      <c r="A616" s="25" t="s">
        <v>24</v>
      </c>
      <c r="B616" s="26" t="s">
        <v>35</v>
      </c>
      <c r="C616" s="27" t="s">
        <v>26</v>
      </c>
      <c r="D616" s="28" t="s">
        <v>36</v>
      </c>
      <c r="E616" s="28"/>
      <c r="F616" s="129" t="s">
        <v>1607</v>
      </c>
      <c r="G616" s="29" t="s">
        <v>1608</v>
      </c>
      <c r="H616" s="31" t="s">
        <v>1609</v>
      </c>
      <c r="I616" s="34" t="s">
        <v>1610</v>
      </c>
      <c r="J616" s="30" t="s">
        <v>32</v>
      </c>
      <c r="K616" s="18" t="s">
        <v>19</v>
      </c>
      <c r="L616" s="19" t="s">
        <v>41</v>
      </c>
      <c r="M616" s="19">
        <v>0</v>
      </c>
      <c r="N616" s="19">
        <v>0</v>
      </c>
      <c r="O616" s="21">
        <v>0</v>
      </c>
      <c r="P616" s="31" t="s">
        <v>553</v>
      </c>
      <c r="Q616" s="22" t="s">
        <v>42</v>
      </c>
      <c r="R616" s="32"/>
      <c r="S616" s="33"/>
    </row>
    <row r="617" spans="1:19" ht="22.5">
      <c r="A617" s="25" t="s">
        <v>24</v>
      </c>
      <c r="B617" s="26" t="s">
        <v>35</v>
      </c>
      <c r="C617" s="27"/>
      <c r="D617" s="28" t="s">
        <v>36</v>
      </c>
      <c r="E617" s="28"/>
      <c r="F617" s="129" t="s">
        <v>1649</v>
      </c>
      <c r="G617" s="29" t="s">
        <v>1650</v>
      </c>
      <c r="H617" s="31" t="s">
        <v>1651</v>
      </c>
      <c r="I617" s="30" t="s">
        <v>573</v>
      </c>
      <c r="J617" s="30" t="s">
        <v>32</v>
      </c>
      <c r="K617" s="18" t="s">
        <v>19</v>
      </c>
      <c r="L617" s="19" t="s">
        <v>41</v>
      </c>
      <c r="M617" s="19">
        <v>142.15</v>
      </c>
      <c r="N617" s="19">
        <v>5.5</v>
      </c>
      <c r="O617" s="21">
        <v>149.97</v>
      </c>
      <c r="P617" s="31" t="s">
        <v>85</v>
      </c>
      <c r="Q617" s="22" t="s">
        <v>42</v>
      </c>
      <c r="R617" s="32"/>
      <c r="S617" s="33"/>
    </row>
    <row r="618" spans="1:19" ht="22.5">
      <c r="A618" s="25" t="s">
        <v>24</v>
      </c>
      <c r="B618" s="26" t="s">
        <v>35</v>
      </c>
      <c r="C618" s="27" t="s">
        <v>26</v>
      </c>
      <c r="D618" s="28" t="s">
        <v>36</v>
      </c>
      <c r="E618" s="28"/>
      <c r="F618" s="129" t="s">
        <v>1666</v>
      </c>
      <c r="G618" s="29" t="s">
        <v>1667</v>
      </c>
      <c r="H618" s="31" t="s">
        <v>1668</v>
      </c>
      <c r="I618" s="30" t="s">
        <v>1669</v>
      </c>
      <c r="J618" s="30" t="s">
        <v>32</v>
      </c>
      <c r="K618" s="18" t="s">
        <v>19</v>
      </c>
      <c r="L618" s="19" t="s">
        <v>20</v>
      </c>
      <c r="M618" s="19">
        <v>268.42</v>
      </c>
      <c r="N618" s="19">
        <v>2.1</v>
      </c>
      <c r="O618" s="21">
        <v>274.06</v>
      </c>
      <c r="P618" s="31" t="s">
        <v>22</v>
      </c>
      <c r="Q618" s="22" t="s">
        <v>23</v>
      </c>
      <c r="R618" s="32"/>
      <c r="S618" s="33"/>
    </row>
    <row r="619" spans="1:19" ht="22.5">
      <c r="A619" s="25" t="s">
        <v>24</v>
      </c>
      <c r="B619" s="26" t="s">
        <v>35</v>
      </c>
      <c r="C619" s="27" t="s">
        <v>26</v>
      </c>
      <c r="D619" s="28" t="s">
        <v>36</v>
      </c>
      <c r="E619" s="28"/>
      <c r="F619" s="129" t="s">
        <v>1700</v>
      </c>
      <c r="G619" s="29" t="s">
        <v>1701</v>
      </c>
      <c r="H619" s="31" t="s">
        <v>1702</v>
      </c>
      <c r="I619" s="30" t="s">
        <v>1703</v>
      </c>
      <c r="J619" s="30" t="s">
        <v>700</v>
      </c>
      <c r="K619" s="18" t="s">
        <v>19</v>
      </c>
      <c r="L619" s="19" t="s">
        <v>20</v>
      </c>
      <c r="M619" s="19">
        <v>0</v>
      </c>
      <c r="N619" s="19">
        <v>0</v>
      </c>
      <c r="O619" s="21">
        <v>0</v>
      </c>
      <c r="P619" s="31" t="s">
        <v>22</v>
      </c>
      <c r="Q619" s="22" t="s">
        <v>23</v>
      </c>
      <c r="R619" s="32"/>
      <c r="S619" s="33"/>
    </row>
    <row r="620" spans="1:19" ht="22.5">
      <c r="A620" s="25" t="s">
        <v>24</v>
      </c>
      <c r="B620" s="26" t="s">
        <v>35</v>
      </c>
      <c r="C620" s="27" t="s">
        <v>26</v>
      </c>
      <c r="D620" s="28" t="s">
        <v>36</v>
      </c>
      <c r="E620" s="28"/>
      <c r="F620" s="129" t="s">
        <v>269</v>
      </c>
      <c r="G620" s="29" t="s">
        <v>270</v>
      </c>
      <c r="H620" s="31" t="s">
        <v>271</v>
      </c>
      <c r="I620" s="30" t="s">
        <v>124</v>
      </c>
      <c r="J620" s="30" t="s">
        <v>18</v>
      </c>
      <c r="K620" s="18" t="s">
        <v>19</v>
      </c>
      <c r="L620" s="19" t="s">
        <v>20</v>
      </c>
      <c r="M620" s="19">
        <v>235.71</v>
      </c>
      <c r="N620" s="19">
        <v>5.5</v>
      </c>
      <c r="O620" s="21">
        <v>248.67</v>
      </c>
      <c r="P620" s="31" t="s">
        <v>22</v>
      </c>
      <c r="Q620" s="22" t="s">
        <v>23</v>
      </c>
      <c r="R620" s="32"/>
      <c r="S620" s="33"/>
    </row>
    <row r="621" spans="1:19" ht="22.5">
      <c r="A621" s="25" t="s">
        <v>24</v>
      </c>
      <c r="B621" s="26" t="s">
        <v>35</v>
      </c>
      <c r="C621" s="27" t="s">
        <v>26</v>
      </c>
      <c r="D621" s="28" t="s">
        <v>36</v>
      </c>
      <c r="E621" s="28"/>
      <c r="F621" s="129" t="s">
        <v>272</v>
      </c>
      <c r="G621" s="29" t="s">
        <v>273</v>
      </c>
      <c r="H621" s="31" t="s">
        <v>274</v>
      </c>
      <c r="I621" s="30" t="s">
        <v>124</v>
      </c>
      <c r="J621" s="30" t="s">
        <v>18</v>
      </c>
      <c r="K621" s="18" t="s">
        <v>19</v>
      </c>
      <c r="L621" s="19" t="s">
        <v>20</v>
      </c>
      <c r="M621" s="19">
        <v>235.71</v>
      </c>
      <c r="N621" s="19">
        <v>5.5</v>
      </c>
      <c r="O621" s="21">
        <v>248.67</v>
      </c>
      <c r="P621" s="31" t="s">
        <v>22</v>
      </c>
      <c r="Q621" s="22" t="s">
        <v>23</v>
      </c>
      <c r="R621" s="32"/>
      <c r="S621" s="33"/>
    </row>
    <row r="622" spans="1:19" ht="22.5">
      <c r="A622" s="25" t="s">
        <v>24</v>
      </c>
      <c r="B622" s="26" t="s">
        <v>35</v>
      </c>
      <c r="C622" s="27" t="s">
        <v>26</v>
      </c>
      <c r="D622" s="28" t="s">
        <v>36</v>
      </c>
      <c r="E622" s="28"/>
      <c r="F622" s="129" t="s">
        <v>1742</v>
      </c>
      <c r="G622" s="29" t="s">
        <v>1743</v>
      </c>
      <c r="H622" s="31" t="s">
        <v>1744</v>
      </c>
      <c r="I622" s="30" t="s">
        <v>607</v>
      </c>
      <c r="J622" s="30" t="s">
        <v>18</v>
      </c>
      <c r="K622" s="18" t="s">
        <v>19</v>
      </c>
      <c r="L622" s="19">
        <v>1938959</v>
      </c>
      <c r="M622" s="19">
        <v>163.41999999999999</v>
      </c>
      <c r="N622" s="19">
        <v>2.1</v>
      </c>
      <c r="O622" s="21">
        <v>166.85</v>
      </c>
      <c r="P622" s="31" t="s">
        <v>110</v>
      </c>
      <c r="Q622" s="22" t="s">
        <v>42</v>
      </c>
      <c r="R622" s="32"/>
      <c r="S622" s="33"/>
    </row>
    <row r="623" spans="1:19" ht="22.5">
      <c r="A623" s="25" t="s">
        <v>24</v>
      </c>
      <c r="B623" s="26" t="s">
        <v>523</v>
      </c>
      <c r="C623" s="27" t="s">
        <v>26</v>
      </c>
      <c r="D623" s="28" t="s">
        <v>36</v>
      </c>
      <c r="E623" s="28"/>
      <c r="F623" s="129" t="s">
        <v>519</v>
      </c>
      <c r="G623" s="29" t="s">
        <v>520</v>
      </c>
      <c r="H623" s="31" t="s">
        <v>521</v>
      </c>
      <c r="I623" s="30" t="s">
        <v>490</v>
      </c>
      <c r="J623" s="30" t="s">
        <v>18</v>
      </c>
      <c r="K623" s="18" t="s">
        <v>19</v>
      </c>
      <c r="L623" s="19" t="s">
        <v>20</v>
      </c>
      <c r="M623" s="19">
        <v>64.61</v>
      </c>
      <c r="N623" s="19">
        <v>2.1</v>
      </c>
      <c r="O623" s="21">
        <v>65.97</v>
      </c>
      <c r="P623" s="173" t="s">
        <v>22</v>
      </c>
      <c r="Q623" s="22" t="s">
        <v>23</v>
      </c>
      <c r="R623" s="32">
        <v>2</v>
      </c>
      <c r="S623" s="33" t="s">
        <v>524</v>
      </c>
    </row>
    <row r="624" spans="1:19" ht="22.5">
      <c r="A624" s="25" t="s">
        <v>24</v>
      </c>
      <c r="B624" s="26" t="s">
        <v>35</v>
      </c>
      <c r="C624" s="27"/>
      <c r="D624" s="28" t="s">
        <v>36</v>
      </c>
      <c r="E624" s="28"/>
      <c r="F624" s="129" t="s">
        <v>1766</v>
      </c>
      <c r="G624" s="29" t="s">
        <v>1767</v>
      </c>
      <c r="H624" s="31" t="s">
        <v>1768</v>
      </c>
      <c r="I624" s="30" t="s">
        <v>1769</v>
      </c>
      <c r="J624" s="30" t="s">
        <v>32</v>
      </c>
      <c r="K624" s="18" t="s">
        <v>19</v>
      </c>
      <c r="L624" s="19" t="s">
        <v>41</v>
      </c>
      <c r="M624" s="19">
        <v>59.68</v>
      </c>
      <c r="N624" s="19">
        <v>2.1</v>
      </c>
      <c r="O624" s="21">
        <v>60.93</v>
      </c>
      <c r="P624" s="31" t="s">
        <v>553</v>
      </c>
      <c r="Q624" s="22" t="s">
        <v>42</v>
      </c>
      <c r="R624" s="48"/>
      <c r="S624" s="49"/>
    </row>
    <row r="625" spans="1:19" ht="22.5">
      <c r="A625" s="25" t="s">
        <v>24</v>
      </c>
      <c r="B625" s="26" t="s">
        <v>35</v>
      </c>
      <c r="C625" s="27"/>
      <c r="D625" s="28" t="s">
        <v>36</v>
      </c>
      <c r="E625" s="28"/>
      <c r="F625" s="155" t="s">
        <v>1774</v>
      </c>
      <c r="G625" s="29" t="s">
        <v>1775</v>
      </c>
      <c r="H625" s="31" t="s">
        <v>1776</v>
      </c>
      <c r="I625" s="30" t="s">
        <v>1777</v>
      </c>
      <c r="J625" s="30" t="s">
        <v>32</v>
      </c>
      <c r="K625" s="18" t="s">
        <v>19</v>
      </c>
      <c r="L625" s="19" t="s">
        <v>20</v>
      </c>
      <c r="M625" s="19">
        <v>247.54</v>
      </c>
      <c r="N625" s="19">
        <v>2.1</v>
      </c>
      <c r="O625" s="21">
        <v>252.74</v>
      </c>
      <c r="P625" s="31" t="s">
        <v>22</v>
      </c>
      <c r="Q625" s="22" t="s">
        <v>23</v>
      </c>
      <c r="R625" s="32"/>
      <c r="S625" s="33"/>
    </row>
    <row r="626" spans="1:19" ht="22.5">
      <c r="A626" s="25" t="s">
        <v>24</v>
      </c>
      <c r="B626" s="26" t="s">
        <v>35</v>
      </c>
      <c r="C626" s="27"/>
      <c r="D626" s="28" t="s">
        <v>36</v>
      </c>
      <c r="E626" s="28"/>
      <c r="F626" s="129" t="s">
        <v>1782</v>
      </c>
      <c r="G626" s="29" t="s">
        <v>1783</v>
      </c>
      <c r="H626" s="31" t="s">
        <v>1784</v>
      </c>
      <c r="I626" s="30" t="s">
        <v>1785</v>
      </c>
      <c r="J626" s="30" t="s">
        <v>32</v>
      </c>
      <c r="K626" s="18" t="s">
        <v>19</v>
      </c>
      <c r="L626" s="19" t="s">
        <v>20</v>
      </c>
      <c r="M626" s="19">
        <v>59.39</v>
      </c>
      <c r="N626" s="19">
        <v>2.1</v>
      </c>
      <c r="O626" s="21">
        <v>60.64</v>
      </c>
      <c r="P626" s="31" t="s">
        <v>22</v>
      </c>
      <c r="Q626" s="22" t="s">
        <v>23</v>
      </c>
      <c r="R626" s="32"/>
      <c r="S626" s="33"/>
    </row>
    <row r="627" spans="1:19" ht="22.5">
      <c r="A627" s="25" t="s">
        <v>24</v>
      </c>
      <c r="B627" s="26" t="s">
        <v>35</v>
      </c>
      <c r="C627" s="27" t="s">
        <v>26</v>
      </c>
      <c r="D627" s="28" t="s">
        <v>36</v>
      </c>
      <c r="E627" s="28"/>
      <c r="F627" s="129" t="s">
        <v>281</v>
      </c>
      <c r="G627" s="29" t="s">
        <v>282</v>
      </c>
      <c r="H627" s="31" t="s">
        <v>283</v>
      </c>
      <c r="I627" s="30" t="s">
        <v>124</v>
      </c>
      <c r="J627" s="30" t="s">
        <v>18</v>
      </c>
      <c r="K627" s="18" t="s">
        <v>19</v>
      </c>
      <c r="L627" s="19" t="s">
        <v>20</v>
      </c>
      <c r="M627" s="19">
        <v>144.31</v>
      </c>
      <c r="N627" s="19">
        <v>5.5</v>
      </c>
      <c r="O627" s="21">
        <v>152.25</v>
      </c>
      <c r="P627" s="31" t="s">
        <v>22</v>
      </c>
      <c r="Q627" s="22" t="s">
        <v>23</v>
      </c>
      <c r="R627" s="32"/>
      <c r="S627" s="33"/>
    </row>
    <row r="628" spans="1:19" ht="22.5">
      <c r="A628" s="25" t="s">
        <v>24</v>
      </c>
      <c r="B628" s="26" t="s">
        <v>35</v>
      </c>
      <c r="C628" s="27"/>
      <c r="D628" s="28" t="s">
        <v>36</v>
      </c>
      <c r="E628" s="28"/>
      <c r="F628" s="129" t="s">
        <v>1817</v>
      </c>
      <c r="G628" s="29" t="s">
        <v>1818</v>
      </c>
      <c r="H628" s="31" t="s">
        <v>1819</v>
      </c>
      <c r="I628" s="30" t="s">
        <v>287</v>
      </c>
      <c r="J628" s="30" t="s">
        <v>32</v>
      </c>
      <c r="K628" s="18" t="s">
        <v>19</v>
      </c>
      <c r="L628" s="19" t="s">
        <v>20</v>
      </c>
      <c r="M628" s="19">
        <v>50.03</v>
      </c>
      <c r="N628" s="19">
        <v>5.5</v>
      </c>
      <c r="O628" s="21">
        <v>52.78</v>
      </c>
      <c r="P628" s="31" t="s">
        <v>22</v>
      </c>
      <c r="Q628" s="22" t="s">
        <v>23</v>
      </c>
      <c r="R628" s="32"/>
      <c r="S628" s="33"/>
    </row>
    <row r="629" spans="1:19" ht="22.5">
      <c r="A629" s="25" t="s">
        <v>24</v>
      </c>
      <c r="B629" s="26" t="s">
        <v>35</v>
      </c>
      <c r="C629" s="27" t="s">
        <v>26</v>
      </c>
      <c r="D629" s="28" t="s">
        <v>36</v>
      </c>
      <c r="E629" s="28"/>
      <c r="F629" s="129" t="s">
        <v>284</v>
      </c>
      <c r="G629" s="29" t="s">
        <v>285</v>
      </c>
      <c r="H629" s="31" t="s">
        <v>286</v>
      </c>
      <c r="I629" s="30" t="s">
        <v>287</v>
      </c>
      <c r="J629" s="30" t="s">
        <v>18</v>
      </c>
      <c r="K629" s="18" t="s">
        <v>19</v>
      </c>
      <c r="L629" s="19" t="s">
        <v>20</v>
      </c>
      <c r="M629" s="19">
        <v>84.67</v>
      </c>
      <c r="N629" s="19">
        <v>5.5</v>
      </c>
      <c r="O629" s="21">
        <v>89.33</v>
      </c>
      <c r="P629" s="31" t="s">
        <v>22</v>
      </c>
      <c r="Q629" s="22" t="s">
        <v>23</v>
      </c>
      <c r="R629" s="32"/>
      <c r="S629" s="33"/>
    </row>
    <row r="630" spans="1:19" ht="78">
      <c r="A630" s="25" t="s">
        <v>24</v>
      </c>
      <c r="B630" s="26" t="s">
        <v>35</v>
      </c>
      <c r="C630" s="27" t="s">
        <v>26</v>
      </c>
      <c r="D630" s="28" t="s">
        <v>36</v>
      </c>
      <c r="E630" s="28"/>
      <c r="F630" s="129" t="s">
        <v>1824</v>
      </c>
      <c r="G630" s="29" t="s">
        <v>1825</v>
      </c>
      <c r="H630" s="31" t="s">
        <v>1826</v>
      </c>
      <c r="I630" s="30" t="s">
        <v>1824</v>
      </c>
      <c r="J630" s="30" t="s">
        <v>18</v>
      </c>
      <c r="K630" s="18" t="s">
        <v>19</v>
      </c>
      <c r="L630" s="19" t="s">
        <v>20</v>
      </c>
      <c r="M630" s="19">
        <v>415.54</v>
      </c>
      <c r="N630" s="19">
        <v>2.1</v>
      </c>
      <c r="O630" s="21">
        <v>424.27</v>
      </c>
      <c r="P630" s="31" t="s">
        <v>22</v>
      </c>
      <c r="Q630" s="22" t="s">
        <v>23</v>
      </c>
      <c r="R630" s="35">
        <v>11</v>
      </c>
      <c r="S630" s="33" t="s">
        <v>1827</v>
      </c>
    </row>
    <row r="631" spans="1:19" ht="22.5">
      <c r="A631" s="25" t="s">
        <v>24</v>
      </c>
      <c r="B631" s="26" t="s">
        <v>35</v>
      </c>
      <c r="C631" s="27"/>
      <c r="D631" s="28" t="s">
        <v>36</v>
      </c>
      <c r="E631" s="28"/>
      <c r="F631" s="129" t="s">
        <v>1905</v>
      </c>
      <c r="G631" s="29" t="s">
        <v>1906</v>
      </c>
      <c r="H631" s="31" t="s">
        <v>1907</v>
      </c>
      <c r="I631" s="30" t="s">
        <v>1908</v>
      </c>
      <c r="J631" s="30" t="s">
        <v>32</v>
      </c>
      <c r="K631" s="18" t="s">
        <v>19</v>
      </c>
      <c r="L631" s="19" t="s">
        <v>20</v>
      </c>
      <c r="M631" s="19">
        <v>65.53</v>
      </c>
      <c r="N631" s="19">
        <v>2.1</v>
      </c>
      <c r="O631" s="21">
        <v>66.91</v>
      </c>
      <c r="P631" s="31" t="s">
        <v>22</v>
      </c>
      <c r="Q631" s="22" t="s">
        <v>23</v>
      </c>
      <c r="R631" s="32"/>
      <c r="S631" s="33"/>
    </row>
    <row r="632" spans="1:19" ht="22.5">
      <c r="A632" s="25" t="s">
        <v>24</v>
      </c>
      <c r="B632" s="26" t="s">
        <v>35</v>
      </c>
      <c r="C632" s="27"/>
      <c r="D632" s="28" t="s">
        <v>36</v>
      </c>
      <c r="E632" s="28"/>
      <c r="F632" s="129" t="s">
        <v>1909</v>
      </c>
      <c r="G632" s="29" t="s">
        <v>1910</v>
      </c>
      <c r="H632" s="31"/>
      <c r="I632" s="30" t="s">
        <v>1911</v>
      </c>
      <c r="J632" s="30" t="s">
        <v>649</v>
      </c>
      <c r="K632" s="18" t="s">
        <v>19</v>
      </c>
      <c r="L632" s="19" t="s">
        <v>41</v>
      </c>
      <c r="M632" s="19">
        <v>41.38</v>
      </c>
      <c r="N632" s="19">
        <v>5.5</v>
      </c>
      <c r="O632" s="21">
        <v>43.66</v>
      </c>
      <c r="P632" s="31" t="s">
        <v>85</v>
      </c>
      <c r="Q632" s="22" t="s">
        <v>42</v>
      </c>
      <c r="R632" s="32"/>
      <c r="S632" s="33"/>
    </row>
    <row r="633" spans="1:19" ht="24">
      <c r="A633" s="25" t="s">
        <v>24</v>
      </c>
      <c r="B633" s="26" t="s">
        <v>35</v>
      </c>
      <c r="C633" s="27"/>
      <c r="D633" s="28" t="s">
        <v>36</v>
      </c>
      <c r="E633" s="28"/>
      <c r="F633" s="129" t="s">
        <v>1920</v>
      </c>
      <c r="G633" s="29" t="s">
        <v>1921</v>
      </c>
      <c r="H633" s="31" t="s">
        <v>1922</v>
      </c>
      <c r="I633" s="30" t="s">
        <v>536</v>
      </c>
      <c r="J633" s="30" t="s">
        <v>18</v>
      </c>
      <c r="K633" s="18" t="s">
        <v>19</v>
      </c>
      <c r="L633" s="19" t="s">
        <v>20</v>
      </c>
      <c r="M633" s="19">
        <v>126.88</v>
      </c>
      <c r="N633" s="19">
        <v>2.1</v>
      </c>
      <c r="O633" s="21">
        <v>129.54</v>
      </c>
      <c r="P633" s="31" t="s">
        <v>110</v>
      </c>
      <c r="Q633" s="22" t="s">
        <v>42</v>
      </c>
      <c r="R633" s="32"/>
      <c r="S633" s="33"/>
    </row>
    <row r="634" spans="1:19" ht="22.5">
      <c r="A634" s="25" t="s">
        <v>24</v>
      </c>
      <c r="B634" s="26" t="s">
        <v>35</v>
      </c>
      <c r="C634" s="27"/>
      <c r="D634" s="28" t="s">
        <v>36</v>
      </c>
      <c r="E634" s="28"/>
      <c r="F634" s="129" t="s">
        <v>1926</v>
      </c>
      <c r="G634" s="29" t="s">
        <v>1927</v>
      </c>
      <c r="H634" s="31" t="s">
        <v>1928</v>
      </c>
      <c r="I634" s="30" t="s">
        <v>1264</v>
      </c>
      <c r="J634" s="30" t="s">
        <v>32</v>
      </c>
      <c r="K634" s="18" t="s">
        <v>19</v>
      </c>
      <c r="L634" s="19" t="s">
        <v>41</v>
      </c>
      <c r="M634" s="19">
        <v>224.06</v>
      </c>
      <c r="N634" s="19">
        <v>5.5</v>
      </c>
      <c r="O634" s="21">
        <v>236.38</v>
      </c>
      <c r="P634" s="31" t="s">
        <v>45</v>
      </c>
      <c r="Q634" s="22" t="s">
        <v>42</v>
      </c>
      <c r="R634" s="32"/>
      <c r="S634" s="33"/>
    </row>
    <row r="635" spans="1:19" ht="22.5">
      <c r="A635" s="114" t="s">
        <v>24</v>
      </c>
      <c r="B635" s="26" t="s">
        <v>35</v>
      </c>
      <c r="C635" s="27"/>
      <c r="D635" s="28" t="s">
        <v>36</v>
      </c>
      <c r="E635" s="28"/>
      <c r="F635" s="129" t="s">
        <v>1929</v>
      </c>
      <c r="G635" s="29" t="s">
        <v>1930</v>
      </c>
      <c r="H635" s="31" t="s">
        <v>1931</v>
      </c>
      <c r="I635" s="30" t="s">
        <v>900</v>
      </c>
      <c r="J635" s="30" t="s">
        <v>32</v>
      </c>
      <c r="K635" s="18" t="s">
        <v>19</v>
      </c>
      <c r="L635" s="19" t="s">
        <v>41</v>
      </c>
      <c r="M635" s="19">
        <v>358.3</v>
      </c>
      <c r="N635" s="19">
        <v>2.1</v>
      </c>
      <c r="O635" s="21">
        <v>365.82</v>
      </c>
      <c r="P635" s="31" t="s">
        <v>45</v>
      </c>
      <c r="Q635" s="22" t="s">
        <v>42</v>
      </c>
      <c r="R635" s="32"/>
      <c r="S635" s="33"/>
    </row>
    <row r="636" spans="1:19" ht="22.5">
      <c r="A636" s="25" t="s">
        <v>24</v>
      </c>
      <c r="B636" s="26" t="s">
        <v>35</v>
      </c>
      <c r="C636" s="115"/>
      <c r="D636" s="116" t="s">
        <v>36</v>
      </c>
      <c r="E636" s="116"/>
      <c r="F636" s="129" t="s">
        <v>1932</v>
      </c>
      <c r="G636" s="29" t="s">
        <v>1933</v>
      </c>
      <c r="H636" s="31" t="s">
        <v>1934</v>
      </c>
      <c r="I636" s="30" t="s">
        <v>900</v>
      </c>
      <c r="J636" s="30" t="s">
        <v>18</v>
      </c>
      <c r="K636" s="18" t="s">
        <v>19</v>
      </c>
      <c r="L636" s="19" t="s">
        <v>41</v>
      </c>
      <c r="M636" s="19">
        <v>185.75</v>
      </c>
      <c r="N636" s="19">
        <v>5.5</v>
      </c>
      <c r="O636" s="21">
        <v>195.97</v>
      </c>
      <c r="P636" s="87" t="s">
        <v>85</v>
      </c>
      <c r="Q636" s="22" t="s">
        <v>42</v>
      </c>
      <c r="R636" s="55"/>
      <c r="S636" s="56"/>
    </row>
    <row r="637" spans="1:19" ht="22.5">
      <c r="A637" s="25" t="s">
        <v>24</v>
      </c>
      <c r="B637" s="26" t="s">
        <v>35</v>
      </c>
      <c r="C637" s="27"/>
      <c r="D637" s="28" t="s">
        <v>36</v>
      </c>
      <c r="E637" s="28"/>
      <c r="F637" s="129" t="s">
        <v>1935</v>
      </c>
      <c r="G637" s="29" t="s">
        <v>1936</v>
      </c>
      <c r="H637" s="31" t="s">
        <v>1937</v>
      </c>
      <c r="I637" s="30" t="s">
        <v>1063</v>
      </c>
      <c r="J637" s="30" t="s">
        <v>18</v>
      </c>
      <c r="K637" s="18" t="s">
        <v>19</v>
      </c>
      <c r="L637" s="19" t="s">
        <v>41</v>
      </c>
      <c r="M637" s="19">
        <v>360.59</v>
      </c>
      <c r="N637" s="19">
        <v>2.1</v>
      </c>
      <c r="O637" s="21">
        <v>368.16</v>
      </c>
      <c r="P637" s="31" t="s">
        <v>1938</v>
      </c>
      <c r="Q637" s="22" t="s">
        <v>42</v>
      </c>
      <c r="R637" s="32"/>
      <c r="S637" s="33"/>
    </row>
    <row r="638" spans="1:19" ht="33.75">
      <c r="A638" s="25" t="s">
        <v>24</v>
      </c>
      <c r="B638" s="26" t="s">
        <v>35</v>
      </c>
      <c r="C638" s="27"/>
      <c r="D638" s="28" t="s">
        <v>36</v>
      </c>
      <c r="E638" s="28"/>
      <c r="F638" s="129" t="s">
        <v>1939</v>
      </c>
      <c r="G638" s="62" t="s">
        <v>1940</v>
      </c>
      <c r="H638" s="31"/>
      <c r="I638" s="62" t="s">
        <v>1941</v>
      </c>
      <c r="J638" s="30" t="s">
        <v>32</v>
      </c>
      <c r="K638" s="47" t="s">
        <v>181</v>
      </c>
      <c r="L638" s="19" t="s">
        <v>478</v>
      </c>
      <c r="M638" s="19">
        <v>33.03</v>
      </c>
      <c r="N638" s="19">
        <v>5.5</v>
      </c>
      <c r="O638" s="21">
        <v>34.85</v>
      </c>
      <c r="P638" s="31" t="s">
        <v>22</v>
      </c>
      <c r="Q638" s="77" t="s">
        <v>23</v>
      </c>
      <c r="R638" s="32"/>
      <c r="S638" s="33"/>
    </row>
    <row r="639" spans="1:19" ht="22.5">
      <c r="A639" s="25" t="s">
        <v>24</v>
      </c>
      <c r="B639" s="26" t="s">
        <v>35</v>
      </c>
      <c r="C639" s="27" t="s">
        <v>26</v>
      </c>
      <c r="D639" s="28" t="s">
        <v>36</v>
      </c>
      <c r="E639" s="28"/>
      <c r="F639" s="129" t="s">
        <v>307</v>
      </c>
      <c r="G639" s="29" t="s">
        <v>308</v>
      </c>
      <c r="H639" s="31" t="s">
        <v>309</v>
      </c>
      <c r="I639" s="30" t="s">
        <v>310</v>
      </c>
      <c r="J639" s="30" t="s">
        <v>32</v>
      </c>
      <c r="K639" s="18" t="s">
        <v>19</v>
      </c>
      <c r="L639" s="19" t="s">
        <v>20</v>
      </c>
      <c r="M639" s="19">
        <v>0</v>
      </c>
      <c r="N639" s="19">
        <v>0</v>
      </c>
      <c r="O639" s="21">
        <v>0</v>
      </c>
      <c r="P639" s="31" t="s">
        <v>22</v>
      </c>
      <c r="Q639" s="22" t="s">
        <v>23</v>
      </c>
      <c r="R639" s="32"/>
      <c r="S639" s="33"/>
    </row>
    <row r="640" spans="1:19" ht="22.5">
      <c r="A640" s="25" t="s">
        <v>24</v>
      </c>
      <c r="B640" s="26" t="s">
        <v>35</v>
      </c>
      <c r="C640" s="27" t="s">
        <v>26</v>
      </c>
      <c r="D640" s="28" t="s">
        <v>36</v>
      </c>
      <c r="E640" s="28"/>
      <c r="F640" s="129" t="s">
        <v>1983</v>
      </c>
      <c r="G640" s="29" t="s">
        <v>1984</v>
      </c>
      <c r="H640" s="31" t="s">
        <v>1985</v>
      </c>
      <c r="I640" s="30" t="s">
        <v>167</v>
      </c>
      <c r="J640" s="30" t="s">
        <v>32</v>
      </c>
      <c r="K640" s="18" t="s">
        <v>19</v>
      </c>
      <c r="L640" s="19" t="s">
        <v>20</v>
      </c>
      <c r="M640" s="19">
        <v>59.65</v>
      </c>
      <c r="N640" s="19">
        <v>2.1</v>
      </c>
      <c r="O640" s="21">
        <v>60.9</v>
      </c>
      <c r="P640" s="31" t="s">
        <v>22</v>
      </c>
      <c r="Q640" s="22" t="s">
        <v>23</v>
      </c>
      <c r="R640" s="32"/>
      <c r="S640" s="33"/>
    </row>
    <row r="641" spans="1:19" ht="22.5">
      <c r="A641" s="25" t="s">
        <v>24</v>
      </c>
      <c r="B641" s="26" t="s">
        <v>35</v>
      </c>
      <c r="C641" s="27"/>
      <c r="D641" s="28" t="s">
        <v>36</v>
      </c>
      <c r="E641" s="28"/>
      <c r="F641" s="129" t="s">
        <v>1997</v>
      </c>
      <c r="G641" s="29"/>
      <c r="H641" s="31" t="s">
        <v>1998</v>
      </c>
      <c r="I641" s="30" t="s">
        <v>1999</v>
      </c>
      <c r="J641" s="30" t="s">
        <v>32</v>
      </c>
      <c r="K641" s="53" t="s">
        <v>19</v>
      </c>
      <c r="L641" s="19" t="s">
        <v>41</v>
      </c>
      <c r="M641" s="19">
        <v>100.49</v>
      </c>
      <c r="N641" s="19">
        <v>2.1</v>
      </c>
      <c r="O641" s="21">
        <v>102.6</v>
      </c>
      <c r="P641" s="31" t="s">
        <v>110</v>
      </c>
      <c r="Q641" s="22" t="s">
        <v>42</v>
      </c>
      <c r="R641" s="32"/>
      <c r="S641" s="33"/>
    </row>
    <row r="642" spans="1:19" ht="24">
      <c r="A642" s="25" t="s">
        <v>24</v>
      </c>
      <c r="B642" s="26" t="s">
        <v>35</v>
      </c>
      <c r="C642" s="27"/>
      <c r="D642" s="28" t="s">
        <v>36</v>
      </c>
      <c r="E642" s="28"/>
      <c r="F642" s="129" t="s">
        <v>2041</v>
      </c>
      <c r="G642" s="29" t="s">
        <v>2042</v>
      </c>
      <c r="H642" s="31" t="s">
        <v>2043</v>
      </c>
      <c r="I642" s="30" t="s">
        <v>1440</v>
      </c>
      <c r="J642" s="30" t="s">
        <v>90</v>
      </c>
      <c r="K642" s="18" t="s">
        <v>19</v>
      </c>
      <c r="L642" s="19" t="s">
        <v>2044</v>
      </c>
      <c r="M642" s="19">
        <v>100.99</v>
      </c>
      <c r="N642" s="19">
        <v>5.5</v>
      </c>
      <c r="O642" s="21">
        <v>106.54</v>
      </c>
      <c r="P642" s="31" t="s">
        <v>553</v>
      </c>
      <c r="Q642" s="22" t="s">
        <v>42</v>
      </c>
      <c r="R642" s="32"/>
      <c r="S642" s="33"/>
    </row>
    <row r="643" spans="1:19" ht="22.5">
      <c r="A643" s="25" t="s">
        <v>24</v>
      </c>
      <c r="B643" s="26" t="s">
        <v>35</v>
      </c>
      <c r="C643" s="27" t="s">
        <v>26</v>
      </c>
      <c r="D643" s="28" t="s">
        <v>36</v>
      </c>
      <c r="E643" s="28"/>
      <c r="F643" s="129" t="s">
        <v>318</v>
      </c>
      <c r="G643" s="29" t="s">
        <v>319</v>
      </c>
      <c r="H643" s="31" t="s">
        <v>320</v>
      </c>
      <c r="I643" s="30" t="s">
        <v>49</v>
      </c>
      <c r="J643" s="30" t="s">
        <v>32</v>
      </c>
      <c r="K643" s="18" t="s">
        <v>19</v>
      </c>
      <c r="L643" s="19" t="s">
        <v>20</v>
      </c>
      <c r="M643" s="19">
        <v>41.37</v>
      </c>
      <c r="N643" s="19">
        <v>5.5</v>
      </c>
      <c r="O643" s="21">
        <v>43.65</v>
      </c>
      <c r="P643" s="31" t="s">
        <v>22</v>
      </c>
      <c r="Q643" s="22" t="s">
        <v>23</v>
      </c>
      <c r="R643" s="32"/>
      <c r="S643" s="33"/>
    </row>
    <row r="644" spans="1:19" ht="22.5">
      <c r="A644" s="25" t="s">
        <v>24</v>
      </c>
      <c r="B644" s="26" t="s">
        <v>35</v>
      </c>
      <c r="C644" s="27"/>
      <c r="D644" s="28" t="s">
        <v>36</v>
      </c>
      <c r="E644" s="28"/>
      <c r="F644" s="129" t="s">
        <v>846</v>
      </c>
      <c r="G644" s="29" t="s">
        <v>847</v>
      </c>
      <c r="H644" s="31" t="s">
        <v>848</v>
      </c>
      <c r="I644" s="30" t="s">
        <v>101</v>
      </c>
      <c r="J644" s="30" t="s">
        <v>32</v>
      </c>
      <c r="K644" s="18" t="s">
        <v>19</v>
      </c>
      <c r="L644" s="19" t="s">
        <v>41</v>
      </c>
      <c r="M644" s="19">
        <v>391.79</v>
      </c>
      <c r="N644" s="19">
        <v>5.5</v>
      </c>
      <c r="O644" s="21">
        <v>413.34</v>
      </c>
      <c r="P644" s="31" t="s">
        <v>45</v>
      </c>
      <c r="Q644" s="22" t="s">
        <v>42</v>
      </c>
      <c r="R644" s="32"/>
      <c r="S644" s="33"/>
    </row>
    <row r="645" spans="1:19" ht="29.25">
      <c r="A645" s="25" t="s">
        <v>24</v>
      </c>
      <c r="B645" s="26" t="s">
        <v>35</v>
      </c>
      <c r="C645" s="27"/>
      <c r="D645" s="28" t="s">
        <v>36</v>
      </c>
      <c r="E645" s="28"/>
      <c r="F645" s="129" t="s">
        <v>334</v>
      </c>
      <c r="G645" s="29" t="s">
        <v>335</v>
      </c>
      <c r="H645" s="31" t="s">
        <v>336</v>
      </c>
      <c r="I645" s="30" t="s">
        <v>233</v>
      </c>
      <c r="J645" s="30" t="s">
        <v>32</v>
      </c>
      <c r="K645" s="18" t="s">
        <v>19</v>
      </c>
      <c r="L645" s="40" t="s">
        <v>337</v>
      </c>
      <c r="M645" s="40">
        <v>95.25</v>
      </c>
      <c r="N645" s="41">
        <v>5.5</v>
      </c>
      <c r="O645" s="42">
        <v>100.49</v>
      </c>
      <c r="P645" s="31" t="s">
        <v>22</v>
      </c>
      <c r="Q645" s="22" t="s">
        <v>23</v>
      </c>
      <c r="R645" s="32">
        <v>3</v>
      </c>
      <c r="S645" s="33" t="s">
        <v>338</v>
      </c>
    </row>
    <row r="646" spans="1:19" ht="24">
      <c r="A646" s="25" t="s">
        <v>24</v>
      </c>
      <c r="B646" s="26" t="s">
        <v>35</v>
      </c>
      <c r="C646" s="27"/>
      <c r="D646" s="28" t="s">
        <v>36</v>
      </c>
      <c r="E646" s="28"/>
      <c r="F646" s="129" t="s">
        <v>344</v>
      </c>
      <c r="G646" s="29" t="s">
        <v>345</v>
      </c>
      <c r="H646" s="31" t="s">
        <v>346</v>
      </c>
      <c r="I646" s="30" t="s">
        <v>347</v>
      </c>
      <c r="J646" s="30" t="s">
        <v>32</v>
      </c>
      <c r="K646" s="18" t="s">
        <v>19</v>
      </c>
      <c r="L646" s="19" t="s">
        <v>348</v>
      </c>
      <c r="M646" s="19">
        <v>94.46</v>
      </c>
      <c r="N646" s="19">
        <v>5.5</v>
      </c>
      <c r="O646" s="21">
        <v>99.66</v>
      </c>
      <c r="P646" s="31" t="s">
        <v>22</v>
      </c>
      <c r="Q646" s="22" t="s">
        <v>23</v>
      </c>
      <c r="R646" s="32"/>
      <c r="S646" s="33"/>
    </row>
    <row r="647" spans="1:19" ht="22.5">
      <c r="A647" s="25" t="s">
        <v>24</v>
      </c>
      <c r="B647" s="26" t="s">
        <v>35</v>
      </c>
      <c r="C647" s="27" t="s">
        <v>26</v>
      </c>
      <c r="D647" s="28" t="s">
        <v>36</v>
      </c>
      <c r="E647" s="28"/>
      <c r="F647" s="129" t="s">
        <v>2246</v>
      </c>
      <c r="G647" s="29" t="s">
        <v>2247</v>
      </c>
      <c r="H647" s="31" t="s">
        <v>2248</v>
      </c>
      <c r="I647" s="30" t="s">
        <v>2249</v>
      </c>
      <c r="J647" s="30" t="s">
        <v>458</v>
      </c>
      <c r="K647" s="18" t="s">
        <v>19</v>
      </c>
      <c r="L647" s="19" t="s">
        <v>20</v>
      </c>
      <c r="M647" s="19">
        <v>62.93</v>
      </c>
      <c r="N647" s="19">
        <v>0</v>
      </c>
      <c r="O647" s="21">
        <v>62.93</v>
      </c>
      <c r="P647" s="31" t="s">
        <v>22</v>
      </c>
      <c r="Q647" s="22" t="s">
        <v>23</v>
      </c>
      <c r="R647" s="32"/>
      <c r="S647" s="33"/>
    </row>
    <row r="648" spans="1:19" ht="22.5">
      <c r="A648" s="25" t="s">
        <v>24</v>
      </c>
      <c r="B648" s="26" t="s">
        <v>35</v>
      </c>
      <c r="C648" s="27" t="s">
        <v>26</v>
      </c>
      <c r="D648" s="28" t="s">
        <v>36</v>
      </c>
      <c r="E648" s="28"/>
      <c r="F648" s="129" t="s">
        <v>352</v>
      </c>
      <c r="G648" s="29" t="s">
        <v>353</v>
      </c>
      <c r="H648" s="31" t="s">
        <v>354</v>
      </c>
      <c r="I648" s="30" t="s">
        <v>132</v>
      </c>
      <c r="J648" s="30" t="s">
        <v>32</v>
      </c>
      <c r="K648" s="18" t="s">
        <v>19</v>
      </c>
      <c r="L648" s="19" t="s">
        <v>20</v>
      </c>
      <c r="M648" s="19">
        <v>108.72</v>
      </c>
      <c r="N648" s="19">
        <v>5.5</v>
      </c>
      <c r="O648" s="21">
        <v>114.7</v>
      </c>
      <c r="P648" s="31" t="s">
        <v>22</v>
      </c>
      <c r="Q648" s="22" t="s">
        <v>23</v>
      </c>
      <c r="R648" s="55"/>
      <c r="S648" s="56"/>
    </row>
    <row r="649" spans="1:19" ht="22.5">
      <c r="A649" s="25" t="s">
        <v>24</v>
      </c>
      <c r="B649" s="26" t="s">
        <v>35</v>
      </c>
      <c r="C649" s="27" t="s">
        <v>26</v>
      </c>
      <c r="D649" s="28" t="s">
        <v>36</v>
      </c>
      <c r="E649" s="28"/>
      <c r="F649" s="129" t="s">
        <v>362</v>
      </c>
      <c r="G649" s="29" t="s">
        <v>363</v>
      </c>
      <c r="H649" s="31" t="s">
        <v>364</v>
      </c>
      <c r="I649" s="30" t="s">
        <v>198</v>
      </c>
      <c r="J649" s="30" t="s">
        <v>32</v>
      </c>
      <c r="K649" s="18" t="s">
        <v>19</v>
      </c>
      <c r="L649" s="19" t="s">
        <v>20</v>
      </c>
      <c r="M649" s="19">
        <v>91.46</v>
      </c>
      <c r="N649" s="19">
        <v>2.1</v>
      </c>
      <c r="O649" s="21">
        <v>93.38</v>
      </c>
      <c r="P649" s="31" t="s">
        <v>22</v>
      </c>
      <c r="Q649" s="22" t="s">
        <v>23</v>
      </c>
      <c r="R649" s="32"/>
      <c r="S649" s="33"/>
    </row>
    <row r="650" spans="1:19" ht="22.5">
      <c r="A650" s="25" t="s">
        <v>24</v>
      </c>
      <c r="B650" s="26" t="s">
        <v>35</v>
      </c>
      <c r="C650" s="27" t="s">
        <v>26</v>
      </c>
      <c r="D650" s="28" t="s">
        <v>36</v>
      </c>
      <c r="E650" s="28"/>
      <c r="F650" s="129" t="s">
        <v>365</v>
      </c>
      <c r="G650" s="29" t="s">
        <v>366</v>
      </c>
      <c r="H650" s="31" t="s">
        <v>367</v>
      </c>
      <c r="I650" s="30" t="s">
        <v>132</v>
      </c>
      <c r="J650" s="30" t="s">
        <v>32</v>
      </c>
      <c r="K650" s="18" t="s">
        <v>19</v>
      </c>
      <c r="L650" s="19" t="s">
        <v>20</v>
      </c>
      <c r="M650" s="19">
        <v>75.56</v>
      </c>
      <c r="N650" s="19">
        <v>2.1</v>
      </c>
      <c r="O650" s="21">
        <v>77.150000000000006</v>
      </c>
      <c r="P650" s="31" t="s">
        <v>22</v>
      </c>
      <c r="Q650" s="22" t="s">
        <v>23</v>
      </c>
      <c r="R650" s="32"/>
      <c r="S650" s="33"/>
    </row>
    <row r="651" spans="1:19" ht="22.5">
      <c r="A651" s="25" t="s">
        <v>24</v>
      </c>
      <c r="B651" s="26" t="s">
        <v>35</v>
      </c>
      <c r="C651" s="27" t="s">
        <v>26</v>
      </c>
      <c r="D651" s="28" t="s">
        <v>36</v>
      </c>
      <c r="E651" s="28"/>
      <c r="F651" s="129" t="s">
        <v>2266</v>
      </c>
      <c r="G651" s="29" t="s">
        <v>2267</v>
      </c>
      <c r="H651" s="31" t="s">
        <v>2268</v>
      </c>
      <c r="I651" s="30" t="s">
        <v>2269</v>
      </c>
      <c r="J651" s="30" t="s">
        <v>32</v>
      </c>
      <c r="K651" s="18" t="s">
        <v>19</v>
      </c>
      <c r="L651" s="19" t="s">
        <v>20</v>
      </c>
      <c r="M651" s="19">
        <v>40.6</v>
      </c>
      <c r="N651" s="19">
        <v>5.5</v>
      </c>
      <c r="O651" s="21">
        <v>42.83</v>
      </c>
      <c r="P651" s="31" t="s">
        <v>22</v>
      </c>
      <c r="Q651" s="22" t="s">
        <v>23</v>
      </c>
      <c r="R651" s="32"/>
      <c r="S651" s="33"/>
    </row>
    <row r="652" spans="1:19" ht="22.5">
      <c r="A652" s="25" t="s">
        <v>24</v>
      </c>
      <c r="B652" s="26" t="s">
        <v>35</v>
      </c>
      <c r="C652" s="27" t="s">
        <v>26</v>
      </c>
      <c r="D652" s="28" t="s">
        <v>36</v>
      </c>
      <c r="E652" s="28"/>
      <c r="F652" s="129" t="s">
        <v>2274</v>
      </c>
      <c r="G652" s="29" t="s">
        <v>2275</v>
      </c>
      <c r="H652" s="31" t="s">
        <v>2276</v>
      </c>
      <c r="I652" s="30" t="s">
        <v>137</v>
      </c>
      <c r="J652" s="30" t="s">
        <v>32</v>
      </c>
      <c r="K652" s="18" t="s">
        <v>19</v>
      </c>
      <c r="L652" s="19" t="s">
        <v>2606</v>
      </c>
      <c r="M652" s="19">
        <v>103.1</v>
      </c>
      <c r="N652" s="19">
        <v>5.5</v>
      </c>
      <c r="O652" s="21">
        <v>108.77</v>
      </c>
      <c r="P652" s="31" t="s">
        <v>22</v>
      </c>
      <c r="Q652" s="22" t="s">
        <v>23</v>
      </c>
      <c r="R652" s="32">
        <v>2</v>
      </c>
      <c r="S652" s="33" t="s">
        <v>2277</v>
      </c>
    </row>
    <row r="653" spans="1:19" ht="22.5">
      <c r="A653" s="25" t="s">
        <v>24</v>
      </c>
      <c r="B653" s="26" t="s">
        <v>35</v>
      </c>
      <c r="C653" s="27" t="s">
        <v>26</v>
      </c>
      <c r="D653" s="28" t="s">
        <v>36</v>
      </c>
      <c r="E653" s="28"/>
      <c r="F653" s="129" t="s">
        <v>2282</v>
      </c>
      <c r="G653" s="29" t="s">
        <v>2283</v>
      </c>
      <c r="H653" s="31" t="s">
        <v>2284</v>
      </c>
      <c r="I653" s="30" t="s">
        <v>137</v>
      </c>
      <c r="J653" s="30" t="s">
        <v>32</v>
      </c>
      <c r="K653" s="18" t="s">
        <v>19</v>
      </c>
      <c r="L653" s="19" t="s">
        <v>450</v>
      </c>
      <c r="M653" s="19">
        <v>72.23</v>
      </c>
      <c r="N653" s="19">
        <v>5.5</v>
      </c>
      <c r="O653" s="21">
        <v>76.2</v>
      </c>
      <c r="P653" s="31" t="s">
        <v>22</v>
      </c>
      <c r="Q653" s="22" t="s">
        <v>23</v>
      </c>
      <c r="R653" s="32"/>
      <c r="S653" s="33"/>
    </row>
    <row r="654" spans="1:19" ht="22.5">
      <c r="A654" s="25" t="s">
        <v>24</v>
      </c>
      <c r="B654" s="26" t="s">
        <v>35</v>
      </c>
      <c r="C654" s="27" t="s">
        <v>26</v>
      </c>
      <c r="D654" s="28" t="s">
        <v>36</v>
      </c>
      <c r="E654" s="28"/>
      <c r="F654" s="129" t="s">
        <v>2293</v>
      </c>
      <c r="G654" s="29" t="s">
        <v>2294</v>
      </c>
      <c r="H654" s="31" t="s">
        <v>2295</v>
      </c>
      <c r="I654" s="30" t="s">
        <v>225</v>
      </c>
      <c r="J654" s="30" t="s">
        <v>32</v>
      </c>
      <c r="K654" s="18" t="s">
        <v>19</v>
      </c>
      <c r="L654" s="19" t="s">
        <v>20</v>
      </c>
      <c r="M654" s="19">
        <v>86.01</v>
      </c>
      <c r="N654" s="19">
        <v>2.1</v>
      </c>
      <c r="O654" s="21">
        <v>87.82</v>
      </c>
      <c r="P654" s="31" t="s">
        <v>22</v>
      </c>
      <c r="Q654" s="22" t="s">
        <v>23</v>
      </c>
      <c r="R654" s="32"/>
      <c r="S654" s="33"/>
    </row>
    <row r="655" spans="1:19" ht="45">
      <c r="A655" s="25" t="s">
        <v>24</v>
      </c>
      <c r="B655" s="26" t="s">
        <v>35</v>
      </c>
      <c r="C655" s="27" t="s">
        <v>26</v>
      </c>
      <c r="D655" s="28" t="s">
        <v>36</v>
      </c>
      <c r="E655" s="28"/>
      <c r="F655" s="129" t="s">
        <v>368</v>
      </c>
      <c r="G655" s="29" t="s">
        <v>369</v>
      </c>
      <c r="H655" s="31" t="s">
        <v>370</v>
      </c>
      <c r="I655" s="30" t="s">
        <v>371</v>
      </c>
      <c r="J655" s="30" t="s">
        <v>32</v>
      </c>
      <c r="K655" s="18" t="s">
        <v>19</v>
      </c>
      <c r="L655" s="19" t="s">
        <v>372</v>
      </c>
      <c r="M655" s="19">
        <v>54.5</v>
      </c>
      <c r="N655" s="19">
        <v>5.5</v>
      </c>
      <c r="O655" s="21">
        <v>57.5</v>
      </c>
      <c r="P655" s="31" t="s">
        <v>22</v>
      </c>
      <c r="Q655" s="22" t="s">
        <v>23</v>
      </c>
      <c r="R655" s="32"/>
      <c r="S655" s="33"/>
    </row>
    <row r="656" spans="1:19" ht="33.75">
      <c r="A656" s="25" t="s">
        <v>24</v>
      </c>
      <c r="B656" s="26" t="s">
        <v>35</v>
      </c>
      <c r="C656" s="27"/>
      <c r="D656" s="28" t="s">
        <v>36</v>
      </c>
      <c r="E656" s="28"/>
      <c r="F656" s="155" t="s">
        <v>2296</v>
      </c>
      <c r="G656" s="29" t="s">
        <v>2297</v>
      </c>
      <c r="H656" s="31" t="s">
        <v>2298</v>
      </c>
      <c r="I656" s="38" t="s">
        <v>2299</v>
      </c>
      <c r="J656" s="30" t="s">
        <v>32</v>
      </c>
      <c r="K656" s="18" t="s">
        <v>19</v>
      </c>
      <c r="L656" s="19" t="s">
        <v>2607</v>
      </c>
      <c r="M656" s="19">
        <f>13.36+13.68</f>
        <v>27.04</v>
      </c>
      <c r="N656" s="19">
        <v>5.5</v>
      </c>
      <c r="O656" s="21">
        <f>14.09+14.43</f>
        <v>28.52</v>
      </c>
      <c r="P656" s="173" t="s">
        <v>22</v>
      </c>
      <c r="Q656" s="22" t="s">
        <v>23</v>
      </c>
      <c r="R656" s="48"/>
      <c r="S656" s="49"/>
    </row>
    <row r="657" spans="1:19" ht="22.5">
      <c r="A657" s="25" t="s">
        <v>24</v>
      </c>
      <c r="B657" s="26" t="s">
        <v>35</v>
      </c>
      <c r="C657" s="27"/>
      <c r="D657" s="28" t="s">
        <v>36</v>
      </c>
      <c r="E657" s="28"/>
      <c r="F657" s="129" t="s">
        <v>2312</v>
      </c>
      <c r="G657" s="29" t="s">
        <v>2313</v>
      </c>
      <c r="H657" s="31" t="s">
        <v>2314</v>
      </c>
      <c r="I657" s="30" t="s">
        <v>2315</v>
      </c>
      <c r="J657" s="30" t="s">
        <v>32</v>
      </c>
      <c r="K657" s="18" t="s">
        <v>19</v>
      </c>
      <c r="L657" s="19" t="s">
        <v>41</v>
      </c>
      <c r="M657" s="19">
        <v>107.59</v>
      </c>
      <c r="N657" s="19">
        <v>5.5</v>
      </c>
      <c r="O657" s="21">
        <v>113.51</v>
      </c>
      <c r="P657" s="31" t="s">
        <v>553</v>
      </c>
      <c r="Q657" s="22" t="s">
        <v>42</v>
      </c>
      <c r="R657" s="32"/>
      <c r="S657" s="33"/>
    </row>
    <row r="658" spans="1:19" ht="22.5">
      <c r="A658" s="25" t="s">
        <v>24</v>
      </c>
      <c r="B658" s="26" t="s">
        <v>35</v>
      </c>
      <c r="C658" s="27"/>
      <c r="D658" s="28" t="s">
        <v>36</v>
      </c>
      <c r="E658" s="28"/>
      <c r="F658" s="155" t="s">
        <v>2320</v>
      </c>
      <c r="G658" s="34" t="s">
        <v>2321</v>
      </c>
      <c r="H658" s="31" t="s">
        <v>2322</v>
      </c>
      <c r="I658" s="30" t="s">
        <v>2323</v>
      </c>
      <c r="J658" s="30" t="s">
        <v>32</v>
      </c>
      <c r="K658" s="18" t="s">
        <v>19</v>
      </c>
      <c r="L658" s="19" t="s">
        <v>20</v>
      </c>
      <c r="M658" s="19">
        <v>36.56</v>
      </c>
      <c r="N658" s="19">
        <v>5.5</v>
      </c>
      <c r="O658" s="21">
        <v>38.57</v>
      </c>
      <c r="P658" s="173" t="s">
        <v>22</v>
      </c>
      <c r="Q658" s="22" t="s">
        <v>23</v>
      </c>
      <c r="R658" s="32"/>
      <c r="S658" s="33"/>
    </row>
    <row r="659" spans="1:19" ht="22.5">
      <c r="A659" s="25" t="s">
        <v>24</v>
      </c>
      <c r="B659" s="26" t="s">
        <v>35</v>
      </c>
      <c r="C659" s="27"/>
      <c r="D659" s="28" t="s">
        <v>36</v>
      </c>
      <c r="E659" s="28"/>
      <c r="F659" s="129" t="s">
        <v>401</v>
      </c>
      <c r="G659" s="29" t="s">
        <v>402</v>
      </c>
      <c r="H659" s="31" t="s">
        <v>403</v>
      </c>
      <c r="I659" s="30" t="s">
        <v>401</v>
      </c>
      <c r="J659" s="30" t="s">
        <v>32</v>
      </c>
      <c r="K659" s="18" t="s">
        <v>19</v>
      </c>
      <c r="L659" s="19" t="s">
        <v>20</v>
      </c>
      <c r="M659" s="19">
        <v>30.45</v>
      </c>
      <c r="N659" s="19">
        <v>0</v>
      </c>
      <c r="O659" s="21">
        <v>30.45</v>
      </c>
      <c r="P659" s="31" t="s">
        <v>22</v>
      </c>
      <c r="Q659" s="22" t="s">
        <v>23</v>
      </c>
      <c r="R659" s="32"/>
      <c r="S659" s="33"/>
    </row>
    <row r="660" spans="1:19" ht="22.5">
      <c r="A660" s="25" t="s">
        <v>24</v>
      </c>
      <c r="B660" s="26" t="s">
        <v>35</v>
      </c>
      <c r="C660" s="27"/>
      <c r="D660" s="28" t="s">
        <v>36</v>
      </c>
      <c r="E660" s="28"/>
      <c r="F660" s="129" t="s">
        <v>2362</v>
      </c>
      <c r="G660" s="29" t="s">
        <v>2363</v>
      </c>
      <c r="H660" s="31" t="s">
        <v>2364</v>
      </c>
      <c r="I660" s="30" t="s">
        <v>2365</v>
      </c>
      <c r="J660" s="30" t="s">
        <v>32</v>
      </c>
      <c r="K660" s="18" t="s">
        <v>19</v>
      </c>
      <c r="L660" s="19" t="s">
        <v>20</v>
      </c>
      <c r="M660" s="19">
        <v>145.15</v>
      </c>
      <c r="N660" s="19">
        <v>2.1</v>
      </c>
      <c r="O660" s="21">
        <v>148.19999999999999</v>
      </c>
      <c r="P660" s="31" t="s">
        <v>22</v>
      </c>
      <c r="Q660" s="22" t="s">
        <v>23</v>
      </c>
      <c r="R660" s="32"/>
      <c r="S660" s="33"/>
    </row>
    <row r="661" spans="1:19" ht="34.5">
      <c r="A661" s="25" t="s">
        <v>24</v>
      </c>
      <c r="B661" s="26" t="s">
        <v>35</v>
      </c>
      <c r="C661" s="60"/>
      <c r="D661" s="61">
        <v>12</v>
      </c>
      <c r="E661" s="61"/>
      <c r="F661" s="154" t="s">
        <v>2387</v>
      </c>
      <c r="G661" s="63" t="s">
        <v>2388</v>
      </c>
      <c r="H661" s="63" t="s">
        <v>2389</v>
      </c>
      <c r="I661" s="80" t="s">
        <v>2390</v>
      </c>
      <c r="J661" s="86" t="s">
        <v>32</v>
      </c>
      <c r="K661" s="18" t="s">
        <v>19</v>
      </c>
      <c r="L661" s="19" t="s">
        <v>1295</v>
      </c>
      <c r="M661" s="19">
        <v>11.54</v>
      </c>
      <c r="N661" s="19">
        <v>5.5</v>
      </c>
      <c r="O661" s="21">
        <v>12.17</v>
      </c>
      <c r="P661" s="63" t="s">
        <v>22</v>
      </c>
      <c r="Q661" s="22" t="s">
        <v>23</v>
      </c>
      <c r="R661" s="64"/>
      <c r="S661" s="65"/>
    </row>
    <row r="662" spans="1:19" ht="36">
      <c r="A662" s="25" t="s">
        <v>24</v>
      </c>
      <c r="B662" s="26" t="s">
        <v>35</v>
      </c>
      <c r="C662" s="27"/>
      <c r="D662" s="28" t="s">
        <v>36</v>
      </c>
      <c r="E662" s="28"/>
      <c r="F662" s="129" t="s">
        <v>2394</v>
      </c>
      <c r="G662" s="29" t="s">
        <v>2395</v>
      </c>
      <c r="H662" s="31"/>
      <c r="I662" s="30" t="s">
        <v>2396</v>
      </c>
      <c r="J662" s="30" t="s">
        <v>649</v>
      </c>
      <c r="K662" s="18" t="s">
        <v>19</v>
      </c>
      <c r="L662" s="19" t="s">
        <v>20</v>
      </c>
      <c r="M662" s="19">
        <v>38.57</v>
      </c>
      <c r="N662" s="19">
        <v>0</v>
      </c>
      <c r="O662" s="21">
        <v>38.57</v>
      </c>
      <c r="P662" s="31" t="s">
        <v>22</v>
      </c>
      <c r="Q662" s="22" t="s">
        <v>23</v>
      </c>
      <c r="R662" s="32"/>
      <c r="S662" s="33"/>
    </row>
    <row r="663" spans="1:19" ht="24">
      <c r="A663" s="25" t="s">
        <v>24</v>
      </c>
      <c r="B663" s="26" t="s">
        <v>35</v>
      </c>
      <c r="C663" s="27"/>
      <c r="D663" s="28" t="s">
        <v>36</v>
      </c>
      <c r="E663" s="28"/>
      <c r="F663" s="129" t="s">
        <v>2400</v>
      </c>
      <c r="G663" s="29" t="s">
        <v>2401</v>
      </c>
      <c r="H663" s="62" t="s">
        <v>2402</v>
      </c>
      <c r="I663" s="30" t="s">
        <v>2403</v>
      </c>
      <c r="J663" s="30" t="s">
        <v>649</v>
      </c>
      <c r="K663" s="18" t="s">
        <v>19</v>
      </c>
      <c r="L663" s="19" t="s">
        <v>20</v>
      </c>
      <c r="M663" s="19">
        <v>26.14</v>
      </c>
      <c r="N663" s="19">
        <v>0</v>
      </c>
      <c r="O663" s="21">
        <v>26.14</v>
      </c>
      <c r="P663" s="31" t="s">
        <v>22</v>
      </c>
      <c r="Q663" s="22" t="s">
        <v>23</v>
      </c>
      <c r="R663" s="32"/>
      <c r="S663" s="33"/>
    </row>
    <row r="664" spans="1:19" ht="22.5">
      <c r="A664" s="25" t="s">
        <v>24</v>
      </c>
      <c r="B664" s="26" t="s">
        <v>35</v>
      </c>
      <c r="C664" s="27"/>
      <c r="D664" s="28" t="s">
        <v>36</v>
      </c>
      <c r="E664" s="28"/>
      <c r="F664" s="129" t="s">
        <v>2404</v>
      </c>
      <c r="G664" s="29" t="s">
        <v>2405</v>
      </c>
      <c r="H664" s="31" t="s">
        <v>2406</v>
      </c>
      <c r="I664" s="30" t="s">
        <v>2407</v>
      </c>
      <c r="J664" s="30" t="s">
        <v>32</v>
      </c>
      <c r="K664" s="18" t="s">
        <v>19</v>
      </c>
      <c r="L664" s="19" t="s">
        <v>20</v>
      </c>
      <c r="M664" s="19">
        <v>25.38</v>
      </c>
      <c r="N664" s="19">
        <v>0</v>
      </c>
      <c r="O664" s="21">
        <v>25.38</v>
      </c>
      <c r="P664" s="31" t="s">
        <v>22</v>
      </c>
      <c r="Q664" s="22" t="s">
        <v>23</v>
      </c>
      <c r="R664" s="32"/>
      <c r="S664" s="33"/>
    </row>
    <row r="665" spans="1:19" ht="22.5">
      <c r="A665" s="25" t="s">
        <v>24</v>
      </c>
      <c r="B665" s="26" t="s">
        <v>35</v>
      </c>
      <c r="C665" s="27"/>
      <c r="D665" s="28" t="s">
        <v>36</v>
      </c>
      <c r="E665" s="28"/>
      <c r="F665" s="129" t="s">
        <v>2417</v>
      </c>
      <c r="G665" s="29"/>
      <c r="H665" s="31" t="s">
        <v>2418</v>
      </c>
      <c r="I665" s="30" t="s">
        <v>2419</v>
      </c>
      <c r="J665" s="30" t="s">
        <v>2420</v>
      </c>
      <c r="K665" s="53" t="s">
        <v>19</v>
      </c>
      <c r="L665" s="19" t="s">
        <v>20</v>
      </c>
      <c r="M665" s="19">
        <v>884.77</v>
      </c>
      <c r="N665" s="19">
        <v>2.1</v>
      </c>
      <c r="O665" s="21">
        <v>903.35</v>
      </c>
      <c r="P665" s="31" t="s">
        <v>22</v>
      </c>
      <c r="Q665" s="22" t="s">
        <v>23</v>
      </c>
      <c r="R665" s="32"/>
      <c r="S665" s="33"/>
    </row>
    <row r="666" spans="1:19" ht="24">
      <c r="A666" s="25" t="s">
        <v>24</v>
      </c>
      <c r="B666" s="26" t="s">
        <v>35</v>
      </c>
      <c r="C666" s="27" t="s">
        <v>26</v>
      </c>
      <c r="D666" s="28" t="s">
        <v>36</v>
      </c>
      <c r="E666" s="28"/>
      <c r="F666" s="129" t="s">
        <v>2425</v>
      </c>
      <c r="G666" s="29" t="s">
        <v>2426</v>
      </c>
      <c r="H666" s="31" t="s">
        <v>2427</v>
      </c>
      <c r="I666" s="30" t="s">
        <v>2428</v>
      </c>
      <c r="J666" s="30" t="s">
        <v>32</v>
      </c>
      <c r="K666" s="18" t="s">
        <v>19</v>
      </c>
      <c r="L666" s="19" t="s">
        <v>41</v>
      </c>
      <c r="M666" s="19">
        <v>49.23</v>
      </c>
      <c r="N666" s="19">
        <v>5.5</v>
      </c>
      <c r="O666" s="21">
        <v>51.94</v>
      </c>
      <c r="P666" s="31" t="s">
        <v>553</v>
      </c>
      <c r="Q666" s="22" t="s">
        <v>42</v>
      </c>
      <c r="R666" s="32"/>
      <c r="S666" s="33"/>
    </row>
    <row r="667" spans="1:19" ht="22.5">
      <c r="A667" s="25" t="s">
        <v>24</v>
      </c>
      <c r="B667" s="26" t="s">
        <v>35</v>
      </c>
      <c r="C667" s="27"/>
      <c r="D667" s="28" t="s">
        <v>36</v>
      </c>
      <c r="E667" s="28"/>
      <c r="F667" s="129" t="s">
        <v>2475</v>
      </c>
      <c r="G667" s="29" t="s">
        <v>2476</v>
      </c>
      <c r="H667" s="31" t="s">
        <v>2477</v>
      </c>
      <c r="I667" s="30" t="s">
        <v>2478</v>
      </c>
      <c r="J667" s="30" t="s">
        <v>32</v>
      </c>
      <c r="K667" s="18" t="s">
        <v>19</v>
      </c>
      <c r="L667" s="19" t="s">
        <v>20</v>
      </c>
      <c r="M667" s="19">
        <v>67.599999999999994</v>
      </c>
      <c r="N667" s="19">
        <v>2.1</v>
      </c>
      <c r="O667" s="21">
        <v>69.02</v>
      </c>
      <c r="P667" s="31" t="s">
        <v>22</v>
      </c>
      <c r="Q667" s="22" t="s">
        <v>23</v>
      </c>
      <c r="R667" s="32"/>
      <c r="S667" s="33"/>
    </row>
    <row r="668" spans="1:19" ht="22.5">
      <c r="A668" s="25" t="s">
        <v>24</v>
      </c>
      <c r="B668" s="26" t="s">
        <v>35</v>
      </c>
      <c r="C668" s="27"/>
      <c r="D668" s="28" t="s">
        <v>36</v>
      </c>
      <c r="E668" s="28"/>
      <c r="F668" s="129" t="s">
        <v>849</v>
      </c>
      <c r="G668" s="29" t="s">
        <v>850</v>
      </c>
      <c r="H668" s="31" t="s">
        <v>851</v>
      </c>
      <c r="I668" s="30" t="s">
        <v>101</v>
      </c>
      <c r="J668" s="30" t="s">
        <v>32</v>
      </c>
      <c r="K668" s="18" t="s">
        <v>19</v>
      </c>
      <c r="L668" s="19" t="s">
        <v>41</v>
      </c>
      <c r="M668" s="19">
        <v>275.07</v>
      </c>
      <c r="N668" s="19">
        <v>5.5</v>
      </c>
      <c r="O668" s="21">
        <v>290.2</v>
      </c>
      <c r="P668" s="31" t="s">
        <v>45</v>
      </c>
      <c r="Q668" s="22" t="s">
        <v>42</v>
      </c>
      <c r="R668" s="32"/>
      <c r="S668" s="33"/>
    </row>
    <row r="669" spans="1:19" ht="22.5">
      <c r="A669" s="25" t="s">
        <v>24</v>
      </c>
      <c r="B669" s="26" t="s">
        <v>35</v>
      </c>
      <c r="C669" s="27"/>
      <c r="D669" s="28" t="s">
        <v>36</v>
      </c>
      <c r="E669" s="28"/>
      <c r="F669" s="129" t="s">
        <v>2479</v>
      </c>
      <c r="G669" s="29" t="s">
        <v>2480</v>
      </c>
      <c r="H669" s="31" t="s">
        <v>2481</v>
      </c>
      <c r="I669" s="30" t="s">
        <v>291</v>
      </c>
      <c r="J669" s="30" t="s">
        <v>32</v>
      </c>
      <c r="K669" s="18" t="s">
        <v>19</v>
      </c>
      <c r="L669" s="19" t="s">
        <v>20</v>
      </c>
      <c r="M669" s="19">
        <v>0</v>
      </c>
      <c r="N669" s="19">
        <v>0</v>
      </c>
      <c r="O669" s="21">
        <v>0</v>
      </c>
      <c r="P669" s="31" t="s">
        <v>22</v>
      </c>
      <c r="Q669" s="22" t="s">
        <v>23</v>
      </c>
      <c r="R669" s="32"/>
      <c r="S669" s="43"/>
    </row>
    <row r="670" spans="1:19" ht="22.5">
      <c r="A670" s="25" t="s">
        <v>24</v>
      </c>
      <c r="B670" s="26" t="s">
        <v>35</v>
      </c>
      <c r="C670" s="27"/>
      <c r="D670" s="28" t="s">
        <v>36</v>
      </c>
      <c r="E670" s="28"/>
      <c r="F670" s="129" t="s">
        <v>2508</v>
      </c>
      <c r="G670" s="29" t="s">
        <v>2509</v>
      </c>
      <c r="H670" s="31" t="s">
        <v>2510</v>
      </c>
      <c r="I670" s="30" t="s">
        <v>871</v>
      </c>
      <c r="J670" s="30" t="s">
        <v>90</v>
      </c>
      <c r="K670" s="18" t="s">
        <v>19</v>
      </c>
      <c r="L670" s="19" t="s">
        <v>2511</v>
      </c>
      <c r="M670" s="91">
        <v>110.47</v>
      </c>
      <c r="N670" s="91">
        <v>5.5</v>
      </c>
      <c r="O670" s="21">
        <v>116.55</v>
      </c>
      <c r="P670" s="31" t="s">
        <v>174</v>
      </c>
      <c r="Q670" s="22" t="s">
        <v>42</v>
      </c>
      <c r="R670" s="32"/>
      <c r="S670" s="43"/>
    </row>
    <row r="671" spans="1:19" ht="22.5">
      <c r="A671" s="25" t="s">
        <v>24</v>
      </c>
      <c r="B671" s="26" t="s">
        <v>35</v>
      </c>
      <c r="C671" s="27" t="s">
        <v>26</v>
      </c>
      <c r="D671" s="28" t="s">
        <v>36</v>
      </c>
      <c r="E671" s="28"/>
      <c r="F671" s="129" t="s">
        <v>2533</v>
      </c>
      <c r="G671" s="34" t="s">
        <v>2534</v>
      </c>
      <c r="H671" s="31" t="s">
        <v>2535</v>
      </c>
      <c r="I671" s="30" t="s">
        <v>436</v>
      </c>
      <c r="J671" s="30"/>
      <c r="K671" s="18" t="s">
        <v>19</v>
      </c>
      <c r="L671" s="19" t="s">
        <v>20</v>
      </c>
      <c r="M671" s="19">
        <v>40.97</v>
      </c>
      <c r="N671" s="19">
        <v>2.1</v>
      </c>
      <c r="O671" s="21">
        <v>41.83</v>
      </c>
      <c r="P671" s="173" t="s">
        <v>22</v>
      </c>
      <c r="Q671" s="22" t="s">
        <v>23</v>
      </c>
      <c r="R671" s="48"/>
      <c r="S671" s="49"/>
    </row>
    <row r="672" spans="1:19" ht="22.5">
      <c r="A672" s="25" t="s">
        <v>24</v>
      </c>
      <c r="B672" s="26" t="s">
        <v>35</v>
      </c>
      <c r="C672" s="27"/>
      <c r="D672" s="28" t="s">
        <v>36</v>
      </c>
      <c r="E672" s="44"/>
      <c r="F672" s="129" t="s">
        <v>2546</v>
      </c>
      <c r="G672" s="29" t="s">
        <v>2547</v>
      </c>
      <c r="H672" s="31" t="s">
        <v>2548</v>
      </c>
      <c r="I672" s="30" t="s">
        <v>2549</v>
      </c>
      <c r="J672" s="30" t="s">
        <v>32</v>
      </c>
      <c r="K672" s="18" t="s">
        <v>19</v>
      </c>
      <c r="L672" s="19" t="s">
        <v>348</v>
      </c>
      <c r="M672" s="19">
        <v>64.08</v>
      </c>
      <c r="N672" s="19">
        <v>5.5</v>
      </c>
      <c r="O672" s="21">
        <v>67.599999999999994</v>
      </c>
      <c r="P672" s="173" t="s">
        <v>22</v>
      </c>
      <c r="Q672" s="22" t="s">
        <v>23</v>
      </c>
      <c r="R672" s="48"/>
      <c r="S672" s="51"/>
    </row>
    <row r="673" spans="1:19" ht="22.5">
      <c r="A673" s="25" t="s">
        <v>24</v>
      </c>
      <c r="B673" s="26" t="s">
        <v>51</v>
      </c>
      <c r="C673" s="27" t="s">
        <v>26</v>
      </c>
      <c r="D673" s="28" t="s">
        <v>52</v>
      </c>
      <c r="E673" s="28"/>
      <c r="F673" s="129" t="s">
        <v>46</v>
      </c>
      <c r="G673" s="29" t="s">
        <v>47</v>
      </c>
      <c r="H673" s="31" t="s">
        <v>48</v>
      </c>
      <c r="I673" s="30" t="s">
        <v>49</v>
      </c>
      <c r="J673" s="30" t="s">
        <v>32</v>
      </c>
      <c r="K673" s="18" t="s">
        <v>19</v>
      </c>
      <c r="L673" s="19" t="s">
        <v>20</v>
      </c>
      <c r="M673" s="19">
        <v>75.040000000000006</v>
      </c>
      <c r="N673" s="19">
        <v>5.5</v>
      </c>
      <c r="O673" s="21">
        <v>79.17</v>
      </c>
      <c r="P673" s="31" t="s">
        <v>22</v>
      </c>
      <c r="Q673" s="22" t="s">
        <v>23</v>
      </c>
      <c r="R673" s="35">
        <v>2</v>
      </c>
      <c r="S673" s="33" t="s">
        <v>50</v>
      </c>
    </row>
    <row r="674" spans="1:19" ht="22.5">
      <c r="A674" s="25" t="s">
        <v>24</v>
      </c>
      <c r="B674" s="26" t="s">
        <v>51</v>
      </c>
      <c r="C674" s="27"/>
      <c r="D674" s="28" t="s">
        <v>52</v>
      </c>
      <c r="E674" s="28"/>
      <c r="F674" s="129" t="s">
        <v>64</v>
      </c>
      <c r="G674" s="29" t="s">
        <v>65</v>
      </c>
      <c r="H674" s="31" t="s">
        <v>66</v>
      </c>
      <c r="I674" s="30" t="s">
        <v>67</v>
      </c>
      <c r="J674" s="30" t="s">
        <v>18</v>
      </c>
      <c r="K674" s="18" t="s">
        <v>19</v>
      </c>
      <c r="L674" s="19" t="s">
        <v>20</v>
      </c>
      <c r="M674" s="19">
        <v>145.15</v>
      </c>
      <c r="N674" s="19">
        <v>2.1</v>
      </c>
      <c r="O674" s="21">
        <v>148.19999999999999</v>
      </c>
      <c r="P674" s="31" t="s">
        <v>22</v>
      </c>
      <c r="Q674" s="22" t="s">
        <v>23</v>
      </c>
      <c r="R674" s="35">
        <v>2</v>
      </c>
      <c r="S674" s="33" t="s">
        <v>68</v>
      </c>
    </row>
    <row r="675" spans="1:19" ht="22.5">
      <c r="A675" s="25" t="s">
        <v>24</v>
      </c>
      <c r="B675" s="26" t="s">
        <v>51</v>
      </c>
      <c r="C675" s="27"/>
      <c r="D675" s="28" t="s">
        <v>52</v>
      </c>
      <c r="E675" s="28"/>
      <c r="F675" s="129" t="s">
        <v>98</v>
      </c>
      <c r="G675" s="29" t="s">
        <v>99</v>
      </c>
      <c r="H675" s="31" t="s">
        <v>100</v>
      </c>
      <c r="I675" s="30" t="s">
        <v>101</v>
      </c>
      <c r="J675" s="30" t="s">
        <v>32</v>
      </c>
      <c r="K675" s="18" t="s">
        <v>19</v>
      </c>
      <c r="L675" s="19" t="s">
        <v>41</v>
      </c>
      <c r="M675" s="19">
        <v>703.84</v>
      </c>
      <c r="N675" s="19">
        <v>2.1</v>
      </c>
      <c r="O675" s="21">
        <v>718.62</v>
      </c>
      <c r="P675" s="31" t="s">
        <v>102</v>
      </c>
      <c r="Q675" s="22" t="s">
        <v>42</v>
      </c>
      <c r="R675" s="32"/>
      <c r="S675" s="33"/>
    </row>
    <row r="676" spans="1:19" ht="22.5">
      <c r="A676" s="25" t="s">
        <v>24</v>
      </c>
      <c r="B676" s="26" t="s">
        <v>51</v>
      </c>
      <c r="C676" s="27"/>
      <c r="D676" s="28" t="s">
        <v>52</v>
      </c>
      <c r="E676" s="28"/>
      <c r="F676" s="129" t="s">
        <v>103</v>
      </c>
      <c r="G676" s="29" t="s">
        <v>104</v>
      </c>
      <c r="H676" s="31" t="s">
        <v>105</v>
      </c>
      <c r="I676" s="30" t="s">
        <v>101</v>
      </c>
      <c r="J676" s="30" t="s">
        <v>32</v>
      </c>
      <c r="K676" s="18" t="s">
        <v>19</v>
      </c>
      <c r="L676" s="19" t="s">
        <v>20</v>
      </c>
      <c r="M676" s="19">
        <v>0</v>
      </c>
      <c r="N676" s="19">
        <v>0</v>
      </c>
      <c r="O676" s="21">
        <v>0</v>
      </c>
      <c r="P676" s="31" t="s">
        <v>102</v>
      </c>
      <c r="Q676" s="22" t="s">
        <v>42</v>
      </c>
      <c r="R676" s="32"/>
      <c r="S676" s="33"/>
    </row>
    <row r="677" spans="1:19" ht="22.5">
      <c r="A677" s="25" t="s">
        <v>24</v>
      </c>
      <c r="B677" s="26" t="s">
        <v>51</v>
      </c>
      <c r="C677" s="27"/>
      <c r="D677" s="28" t="s">
        <v>52</v>
      </c>
      <c r="E677" s="28"/>
      <c r="F677" s="129" t="s">
        <v>111</v>
      </c>
      <c r="G677" s="29" t="s">
        <v>112</v>
      </c>
      <c r="H677" s="31" t="s">
        <v>113</v>
      </c>
      <c r="I677" s="30" t="s">
        <v>33</v>
      </c>
      <c r="J677" s="30" t="s">
        <v>32</v>
      </c>
      <c r="K677" s="18" t="s">
        <v>19</v>
      </c>
      <c r="L677" s="19" t="s">
        <v>20</v>
      </c>
      <c r="M677" s="19">
        <v>46.18</v>
      </c>
      <c r="N677" s="19">
        <v>5.5</v>
      </c>
      <c r="O677" s="21">
        <v>48.72</v>
      </c>
      <c r="P677" s="31" t="s">
        <v>22</v>
      </c>
      <c r="Q677" s="22" t="s">
        <v>23</v>
      </c>
      <c r="R677" s="32"/>
      <c r="S677" s="33"/>
    </row>
    <row r="678" spans="1:19" ht="22.5">
      <c r="A678" s="25" t="s">
        <v>24</v>
      </c>
      <c r="B678" s="26" t="s">
        <v>51</v>
      </c>
      <c r="C678" s="27"/>
      <c r="D678" s="28" t="s">
        <v>52</v>
      </c>
      <c r="E678" s="28"/>
      <c r="F678" s="129" t="s">
        <v>566</v>
      </c>
      <c r="G678" s="29" t="s">
        <v>567</v>
      </c>
      <c r="H678" s="31" t="s">
        <v>568</v>
      </c>
      <c r="I678" s="30" t="s">
        <v>569</v>
      </c>
      <c r="J678" s="30" t="s">
        <v>32</v>
      </c>
      <c r="K678" s="18" t="s">
        <v>19</v>
      </c>
      <c r="L678" s="19" t="s">
        <v>41</v>
      </c>
      <c r="M678" s="19">
        <v>561.4</v>
      </c>
      <c r="N678" s="19">
        <v>2.1</v>
      </c>
      <c r="O678" s="21">
        <v>573.19000000000005</v>
      </c>
      <c r="P678" s="31" t="s">
        <v>85</v>
      </c>
      <c r="Q678" s="22" t="s">
        <v>42</v>
      </c>
      <c r="R678" s="32"/>
      <c r="S678" s="33"/>
    </row>
    <row r="679" spans="1:19" ht="22.5">
      <c r="A679" s="25" t="s">
        <v>24</v>
      </c>
      <c r="B679" s="26" t="s">
        <v>51</v>
      </c>
      <c r="C679" s="27" t="s">
        <v>26</v>
      </c>
      <c r="D679" s="28" t="s">
        <v>52</v>
      </c>
      <c r="E679" s="28"/>
      <c r="F679" s="129" t="s">
        <v>578</v>
      </c>
      <c r="G679" s="29" t="s">
        <v>579</v>
      </c>
      <c r="H679" s="31" t="s">
        <v>580</v>
      </c>
      <c r="I679" s="30" t="s">
        <v>84</v>
      </c>
      <c r="J679" s="30" t="s">
        <v>18</v>
      </c>
      <c r="K679" s="18" t="s">
        <v>19</v>
      </c>
      <c r="L679" s="19" t="s">
        <v>41</v>
      </c>
      <c r="M679" s="19">
        <v>485.4</v>
      </c>
      <c r="N679" s="19">
        <v>2.1</v>
      </c>
      <c r="O679" s="21">
        <v>495.59</v>
      </c>
      <c r="P679" s="31" t="s">
        <v>85</v>
      </c>
      <c r="Q679" s="22" t="s">
        <v>42</v>
      </c>
      <c r="R679" s="32"/>
      <c r="S679" s="33"/>
    </row>
    <row r="680" spans="1:19" ht="30">
      <c r="A680" s="25" t="s">
        <v>24</v>
      </c>
      <c r="B680" s="26" t="s">
        <v>51</v>
      </c>
      <c r="C680" s="27"/>
      <c r="D680" s="28" t="s">
        <v>52</v>
      </c>
      <c r="E680" s="28"/>
      <c r="F680" s="129" t="s">
        <v>586</v>
      </c>
      <c r="G680" s="29" t="s">
        <v>587</v>
      </c>
      <c r="H680" s="31" t="s">
        <v>588</v>
      </c>
      <c r="I680" s="30" t="s">
        <v>589</v>
      </c>
      <c r="J680" s="30" t="s">
        <v>32</v>
      </c>
      <c r="K680" s="18" t="s">
        <v>19</v>
      </c>
      <c r="L680" s="19" t="s">
        <v>590</v>
      </c>
      <c r="M680" s="19">
        <f>35.54+32.37</f>
        <v>67.91</v>
      </c>
      <c r="N680" s="19">
        <v>0</v>
      </c>
      <c r="O680" s="21">
        <f>35.54+32.37</f>
        <v>67.91</v>
      </c>
      <c r="P680" s="31" t="s">
        <v>22</v>
      </c>
      <c r="Q680" s="22" t="s">
        <v>23</v>
      </c>
      <c r="R680" s="32"/>
      <c r="S680" s="33"/>
    </row>
    <row r="681" spans="1:19" ht="22.5">
      <c r="A681" s="25" t="s">
        <v>24</v>
      </c>
      <c r="B681" s="26" t="s">
        <v>51</v>
      </c>
      <c r="C681" s="27"/>
      <c r="D681" s="28" t="s">
        <v>52</v>
      </c>
      <c r="E681" s="28"/>
      <c r="F681" s="129" t="s">
        <v>618</v>
      </c>
      <c r="G681" s="29" t="s">
        <v>619</v>
      </c>
      <c r="H681" s="31" t="s">
        <v>620</v>
      </c>
      <c r="I681" s="30" t="s">
        <v>621</v>
      </c>
      <c r="J681" s="30" t="s">
        <v>32</v>
      </c>
      <c r="K681" s="18" t="s">
        <v>19</v>
      </c>
      <c r="L681" s="19" t="s">
        <v>20</v>
      </c>
      <c r="M681" s="19">
        <v>0</v>
      </c>
      <c r="N681" s="19">
        <v>0</v>
      </c>
      <c r="O681" s="21">
        <v>0</v>
      </c>
      <c r="P681" s="31" t="s">
        <v>22</v>
      </c>
      <c r="Q681" s="22" t="s">
        <v>23</v>
      </c>
      <c r="R681" s="35"/>
      <c r="S681" s="33"/>
    </row>
    <row r="682" spans="1:19" ht="22.5">
      <c r="A682" s="25" t="s">
        <v>24</v>
      </c>
      <c r="B682" s="26" t="s">
        <v>51</v>
      </c>
      <c r="C682" s="27" t="s">
        <v>26</v>
      </c>
      <c r="D682" s="28" t="s">
        <v>52</v>
      </c>
      <c r="E682" s="28"/>
      <c r="F682" s="129" t="s">
        <v>622</v>
      </c>
      <c r="G682" s="29" t="s">
        <v>623</v>
      </c>
      <c r="H682" s="31" t="s">
        <v>624</v>
      </c>
      <c r="I682" s="30" t="s">
        <v>132</v>
      </c>
      <c r="J682" s="30" t="s">
        <v>32</v>
      </c>
      <c r="K682" s="18" t="s">
        <v>19</v>
      </c>
      <c r="L682" s="19" t="s">
        <v>20</v>
      </c>
      <c r="M682" s="19">
        <v>73.12</v>
      </c>
      <c r="N682" s="19">
        <v>5.5</v>
      </c>
      <c r="O682" s="21">
        <v>77.14</v>
      </c>
      <c r="P682" s="31" t="s">
        <v>22</v>
      </c>
      <c r="Q682" s="22" t="s">
        <v>23</v>
      </c>
      <c r="R682" s="32"/>
      <c r="S682" s="33"/>
    </row>
    <row r="683" spans="1:19" ht="22.5">
      <c r="A683" s="25" t="s">
        <v>24</v>
      </c>
      <c r="B683" s="26" t="s">
        <v>51</v>
      </c>
      <c r="C683" s="27"/>
      <c r="D683" s="28" t="s">
        <v>52</v>
      </c>
      <c r="E683" s="28"/>
      <c r="F683" s="129" t="s">
        <v>661</v>
      </c>
      <c r="G683" s="29" t="s">
        <v>662</v>
      </c>
      <c r="H683" s="31" t="s">
        <v>663</v>
      </c>
      <c r="I683" s="30" t="s">
        <v>661</v>
      </c>
      <c r="J683" s="30" t="s">
        <v>32</v>
      </c>
      <c r="K683" s="18" t="s">
        <v>19</v>
      </c>
      <c r="L683" s="19" t="s">
        <v>41</v>
      </c>
      <c r="M683" s="19">
        <v>123.45</v>
      </c>
      <c r="N683" s="19">
        <v>5.5</v>
      </c>
      <c r="O683" s="21">
        <v>130.24</v>
      </c>
      <c r="P683" s="31" t="s">
        <v>343</v>
      </c>
      <c r="Q683" s="22" t="s">
        <v>42</v>
      </c>
      <c r="R683" s="32"/>
      <c r="S683" s="33"/>
    </row>
    <row r="684" spans="1:19" ht="22.5">
      <c r="A684" s="25" t="s">
        <v>24</v>
      </c>
      <c r="B684" s="26" t="s">
        <v>51</v>
      </c>
      <c r="C684" s="27" t="s">
        <v>26</v>
      </c>
      <c r="D684" s="28" t="s">
        <v>52</v>
      </c>
      <c r="E684" s="28"/>
      <c r="F684" s="129" t="s">
        <v>142</v>
      </c>
      <c r="G684" s="29" t="s">
        <v>143</v>
      </c>
      <c r="H684" s="31" t="s">
        <v>144</v>
      </c>
      <c r="I684" s="30" t="s">
        <v>145</v>
      </c>
      <c r="J684" s="30" t="s">
        <v>32</v>
      </c>
      <c r="K684" s="18" t="s">
        <v>19</v>
      </c>
      <c r="L684" s="19" t="s">
        <v>20</v>
      </c>
      <c r="M684" s="19">
        <v>89.47</v>
      </c>
      <c r="N684" s="19">
        <v>2.1</v>
      </c>
      <c r="O684" s="21">
        <v>91.35</v>
      </c>
      <c r="P684" s="31" t="s">
        <v>22</v>
      </c>
      <c r="Q684" s="22" t="s">
        <v>23</v>
      </c>
      <c r="R684" s="32"/>
      <c r="S684" s="33"/>
    </row>
    <row r="685" spans="1:19" ht="22.5">
      <c r="A685" s="25" t="s">
        <v>24</v>
      </c>
      <c r="B685" s="26" t="s">
        <v>51</v>
      </c>
      <c r="C685" s="27"/>
      <c r="D685" s="28" t="s">
        <v>52</v>
      </c>
      <c r="E685" s="28"/>
      <c r="F685" s="129" t="s">
        <v>880</v>
      </c>
      <c r="G685" s="29" t="s">
        <v>881</v>
      </c>
      <c r="H685" s="31" t="s">
        <v>882</v>
      </c>
      <c r="I685" s="30" t="s">
        <v>829</v>
      </c>
      <c r="J685" s="30" t="s">
        <v>32</v>
      </c>
      <c r="K685" s="18" t="s">
        <v>19</v>
      </c>
      <c r="L685" s="19" t="s">
        <v>41</v>
      </c>
      <c r="M685" s="19">
        <v>284.2</v>
      </c>
      <c r="N685" s="19">
        <v>2.1</v>
      </c>
      <c r="O685" s="21">
        <v>290.17</v>
      </c>
      <c r="P685" s="31" t="s">
        <v>609</v>
      </c>
      <c r="Q685" s="22" t="s">
        <v>42</v>
      </c>
      <c r="R685" s="32"/>
      <c r="S685" s="33"/>
    </row>
    <row r="686" spans="1:19" ht="24">
      <c r="A686" s="25" t="s">
        <v>24</v>
      </c>
      <c r="B686" s="26" t="s">
        <v>51</v>
      </c>
      <c r="C686" s="27"/>
      <c r="D686" s="28" t="s">
        <v>52</v>
      </c>
      <c r="E686" s="28"/>
      <c r="F686" s="129" t="s">
        <v>923</v>
      </c>
      <c r="G686" s="29" t="s">
        <v>924</v>
      </c>
      <c r="H686" s="31" t="s">
        <v>925</v>
      </c>
      <c r="I686" s="30" t="s">
        <v>926</v>
      </c>
      <c r="J686" s="30" t="s">
        <v>32</v>
      </c>
      <c r="K686" s="18" t="s">
        <v>19</v>
      </c>
      <c r="L686" s="19" t="s">
        <v>20</v>
      </c>
      <c r="M686" s="19">
        <v>51.2</v>
      </c>
      <c r="N686" s="19">
        <v>2.1</v>
      </c>
      <c r="O686" s="21">
        <v>52.28</v>
      </c>
      <c r="P686" s="31" t="s">
        <v>22</v>
      </c>
      <c r="Q686" s="22" t="s">
        <v>23</v>
      </c>
      <c r="R686" s="32"/>
      <c r="S686" s="33"/>
    </row>
    <row r="687" spans="1:19" ht="23.25">
      <c r="A687" s="25" t="s">
        <v>24</v>
      </c>
      <c r="B687" s="26" t="s">
        <v>1004</v>
      </c>
      <c r="C687" s="60"/>
      <c r="D687" s="95">
        <v>19</v>
      </c>
      <c r="E687" s="95"/>
      <c r="F687" s="154" t="s">
        <v>1005</v>
      </c>
      <c r="G687" s="63" t="s">
        <v>1006</v>
      </c>
      <c r="H687" s="63" t="s">
        <v>1007</v>
      </c>
      <c r="I687" s="80" t="s">
        <v>1008</v>
      </c>
      <c r="J687" s="86" t="s">
        <v>32</v>
      </c>
      <c r="K687" s="50" t="s">
        <v>19</v>
      </c>
      <c r="L687" s="19" t="s">
        <v>20</v>
      </c>
      <c r="M687" s="19">
        <v>69.27</v>
      </c>
      <c r="N687" s="19">
        <v>5.5</v>
      </c>
      <c r="O687" s="21">
        <v>73.08</v>
      </c>
      <c r="P687" s="63" t="s">
        <v>22</v>
      </c>
      <c r="Q687" s="22" t="s">
        <v>23</v>
      </c>
      <c r="R687" s="64"/>
      <c r="S687" s="65"/>
    </row>
    <row r="688" spans="1:19" ht="22.5">
      <c r="A688" s="25" t="s">
        <v>24</v>
      </c>
      <c r="B688" s="26" t="s">
        <v>51</v>
      </c>
      <c r="C688" s="27" t="s">
        <v>26</v>
      </c>
      <c r="D688" s="28" t="s">
        <v>52</v>
      </c>
      <c r="E688" s="28"/>
      <c r="F688" s="129" t="s">
        <v>146</v>
      </c>
      <c r="G688" s="29" t="s">
        <v>147</v>
      </c>
      <c r="H688" s="31" t="s">
        <v>148</v>
      </c>
      <c r="I688" s="30" t="s">
        <v>145</v>
      </c>
      <c r="J688" s="30" t="s">
        <v>32</v>
      </c>
      <c r="K688" s="18" t="s">
        <v>19</v>
      </c>
      <c r="L688" s="19" t="s">
        <v>20</v>
      </c>
      <c r="M688" s="19">
        <v>82.74</v>
      </c>
      <c r="N688" s="19">
        <v>5.5</v>
      </c>
      <c r="O688" s="21">
        <v>87.29</v>
      </c>
      <c r="P688" s="31" t="s">
        <v>22</v>
      </c>
      <c r="Q688" s="22" t="s">
        <v>23</v>
      </c>
      <c r="R688" s="32"/>
      <c r="S688" s="33"/>
    </row>
    <row r="689" spans="1:19" ht="22.5">
      <c r="A689" s="25" t="s">
        <v>24</v>
      </c>
      <c r="B689" s="26" t="s">
        <v>51</v>
      </c>
      <c r="C689" s="27"/>
      <c r="D689" s="28" t="s">
        <v>52</v>
      </c>
      <c r="E689" s="44"/>
      <c r="F689" s="129" t="s">
        <v>1029</v>
      </c>
      <c r="G689" s="29" t="s">
        <v>1030</v>
      </c>
      <c r="H689" s="31" t="s">
        <v>1031</v>
      </c>
      <c r="I689" s="30" t="s">
        <v>1032</v>
      </c>
      <c r="J689" s="30" t="s">
        <v>32</v>
      </c>
      <c r="K689" s="18" t="s">
        <v>19</v>
      </c>
      <c r="L689" s="19" t="s">
        <v>20</v>
      </c>
      <c r="M689" s="19">
        <v>0</v>
      </c>
      <c r="N689" s="19">
        <v>0</v>
      </c>
      <c r="O689" s="21">
        <v>0</v>
      </c>
      <c r="P689" s="31" t="s">
        <v>22</v>
      </c>
      <c r="Q689" s="22" t="s">
        <v>23</v>
      </c>
      <c r="R689" s="32"/>
      <c r="S689" s="33"/>
    </row>
    <row r="690" spans="1:19" ht="24">
      <c r="A690" s="25" t="s">
        <v>24</v>
      </c>
      <c r="B690" s="26" t="s">
        <v>51</v>
      </c>
      <c r="C690" s="27"/>
      <c r="D690" s="28" t="s">
        <v>52</v>
      </c>
      <c r="E690" s="28"/>
      <c r="F690" s="129" t="s">
        <v>1042</v>
      </c>
      <c r="G690" s="29" t="s">
        <v>1043</v>
      </c>
      <c r="H690" s="31" t="s">
        <v>1044</v>
      </c>
      <c r="I690" s="30" t="s">
        <v>1045</v>
      </c>
      <c r="J690" s="30" t="s">
        <v>32</v>
      </c>
      <c r="K690" s="18" t="s">
        <v>19</v>
      </c>
      <c r="L690" s="19" t="s">
        <v>20</v>
      </c>
      <c r="M690" s="19">
        <v>0</v>
      </c>
      <c r="N690" s="19">
        <v>0</v>
      </c>
      <c r="O690" s="21">
        <v>0</v>
      </c>
      <c r="P690" s="31" t="s">
        <v>22</v>
      </c>
      <c r="Q690" s="22" t="s">
        <v>23</v>
      </c>
      <c r="R690" s="32"/>
      <c r="S690" s="33"/>
    </row>
    <row r="691" spans="1:19" ht="22.5">
      <c r="A691" s="25" t="s">
        <v>24</v>
      </c>
      <c r="B691" s="26" t="s">
        <v>51</v>
      </c>
      <c r="C691" s="27"/>
      <c r="D691" s="28" t="s">
        <v>52</v>
      </c>
      <c r="E691" s="28"/>
      <c r="F691" s="129" t="s">
        <v>1046</v>
      </c>
      <c r="G691" s="29" t="s">
        <v>1047</v>
      </c>
      <c r="H691" s="31" t="s">
        <v>1048</v>
      </c>
      <c r="I691" s="30" t="s">
        <v>217</v>
      </c>
      <c r="J691" s="30" t="s">
        <v>32</v>
      </c>
      <c r="K691" s="18" t="s">
        <v>19</v>
      </c>
      <c r="L691" s="19" t="s">
        <v>20</v>
      </c>
      <c r="M691" s="19">
        <v>47.57</v>
      </c>
      <c r="N691" s="19">
        <v>5.5</v>
      </c>
      <c r="O691" s="21">
        <v>50.19</v>
      </c>
      <c r="P691" s="31" t="s">
        <v>22</v>
      </c>
      <c r="Q691" s="22" t="s">
        <v>23</v>
      </c>
      <c r="R691" s="32"/>
      <c r="S691" s="33"/>
    </row>
    <row r="692" spans="1:19" ht="22.5">
      <c r="A692" s="25" t="s">
        <v>24</v>
      </c>
      <c r="B692" s="26" t="s">
        <v>51</v>
      </c>
      <c r="C692" s="27" t="s">
        <v>26</v>
      </c>
      <c r="D692" s="28" t="s">
        <v>52</v>
      </c>
      <c r="E692" s="28"/>
      <c r="F692" s="129" t="s">
        <v>149</v>
      </c>
      <c r="G692" s="29" t="s">
        <v>150</v>
      </c>
      <c r="H692" s="31" t="s">
        <v>151</v>
      </c>
      <c r="I692" s="30" t="s">
        <v>152</v>
      </c>
      <c r="J692" s="30" t="s">
        <v>32</v>
      </c>
      <c r="K692" s="18" t="s">
        <v>19</v>
      </c>
      <c r="L692" s="19" t="s">
        <v>20</v>
      </c>
      <c r="M692" s="19">
        <v>48.56</v>
      </c>
      <c r="N692" s="19">
        <v>5.5</v>
      </c>
      <c r="O692" s="21">
        <v>51.23</v>
      </c>
      <c r="P692" s="31" t="s">
        <v>22</v>
      </c>
      <c r="Q692" s="22" t="s">
        <v>23</v>
      </c>
      <c r="R692" s="32"/>
      <c r="S692" s="33"/>
    </row>
    <row r="693" spans="1:19" ht="22.5">
      <c r="A693" s="25" t="s">
        <v>24</v>
      </c>
      <c r="B693" s="26" t="s">
        <v>51</v>
      </c>
      <c r="C693" s="27"/>
      <c r="D693" s="28" t="s">
        <v>52</v>
      </c>
      <c r="E693" s="28"/>
      <c r="F693" s="129" t="s">
        <v>156</v>
      </c>
      <c r="G693" s="29" t="s">
        <v>157</v>
      </c>
      <c r="H693" s="31" t="s">
        <v>158</v>
      </c>
      <c r="I693" s="30" t="s">
        <v>159</v>
      </c>
      <c r="J693" s="30" t="s">
        <v>32</v>
      </c>
      <c r="K693" s="18" t="s">
        <v>19</v>
      </c>
      <c r="L693" s="19" t="s">
        <v>20</v>
      </c>
      <c r="M693" s="19">
        <v>0</v>
      </c>
      <c r="N693" s="19">
        <v>0</v>
      </c>
      <c r="O693" s="21">
        <v>0</v>
      </c>
      <c r="P693" s="31" t="s">
        <v>22</v>
      </c>
      <c r="Q693" s="22" t="s">
        <v>23</v>
      </c>
      <c r="R693" s="32"/>
      <c r="S693" s="33"/>
    </row>
    <row r="694" spans="1:19" ht="22.5">
      <c r="A694" s="25" t="s">
        <v>24</v>
      </c>
      <c r="B694" s="26" t="s">
        <v>51</v>
      </c>
      <c r="C694" s="27"/>
      <c r="D694" s="28" t="s">
        <v>52</v>
      </c>
      <c r="E694" s="28"/>
      <c r="F694" s="129" t="s">
        <v>170</v>
      </c>
      <c r="G694" s="29" t="s">
        <v>171</v>
      </c>
      <c r="H694" s="31" t="s">
        <v>172</v>
      </c>
      <c r="I694" s="30" t="s">
        <v>173</v>
      </c>
      <c r="J694" s="30" t="s">
        <v>32</v>
      </c>
      <c r="K694" s="18" t="s">
        <v>19</v>
      </c>
      <c r="L694" s="19" t="s">
        <v>41</v>
      </c>
      <c r="M694" s="19">
        <v>182.31</v>
      </c>
      <c r="N694" s="19">
        <v>2.1</v>
      </c>
      <c r="O694" s="21">
        <v>186.14</v>
      </c>
      <c r="P694" s="31" t="s">
        <v>174</v>
      </c>
      <c r="Q694" s="22" t="s">
        <v>42</v>
      </c>
      <c r="R694" s="32"/>
      <c r="S694" s="33"/>
    </row>
    <row r="695" spans="1:19" ht="22.5">
      <c r="A695" s="25" t="s">
        <v>24</v>
      </c>
      <c r="B695" s="26" t="s">
        <v>51</v>
      </c>
      <c r="C695" s="27" t="s">
        <v>26</v>
      </c>
      <c r="D695" s="28" t="s">
        <v>52</v>
      </c>
      <c r="E695" s="28"/>
      <c r="F695" s="129" t="s">
        <v>1223</v>
      </c>
      <c r="G695" s="29" t="s">
        <v>1224</v>
      </c>
      <c r="H695" s="31" t="s">
        <v>1225</v>
      </c>
      <c r="I695" s="30" t="s">
        <v>287</v>
      </c>
      <c r="J695" s="30" t="s">
        <v>32</v>
      </c>
      <c r="K695" s="18" t="s">
        <v>19</v>
      </c>
      <c r="L695" s="19" t="s">
        <v>20</v>
      </c>
      <c r="M695" s="19">
        <v>44.25</v>
      </c>
      <c r="N695" s="19">
        <v>5.5</v>
      </c>
      <c r="O695" s="21">
        <v>46.68</v>
      </c>
      <c r="P695" s="31" t="s">
        <v>22</v>
      </c>
      <c r="Q695" s="22" t="s">
        <v>23</v>
      </c>
      <c r="R695" s="32"/>
      <c r="S695" s="33"/>
    </row>
    <row r="696" spans="1:19" ht="29.25">
      <c r="A696" s="25" t="s">
        <v>24</v>
      </c>
      <c r="B696" s="26" t="s">
        <v>51</v>
      </c>
      <c r="C696" s="27"/>
      <c r="D696" s="28" t="s">
        <v>52</v>
      </c>
      <c r="E696" s="28"/>
      <c r="F696" s="129" t="s">
        <v>1239</v>
      </c>
      <c r="G696" s="29" t="s">
        <v>1240</v>
      </c>
      <c r="H696" s="31" t="s">
        <v>1241</v>
      </c>
      <c r="I696" s="30" t="s">
        <v>1242</v>
      </c>
      <c r="J696" s="30" t="s">
        <v>32</v>
      </c>
      <c r="K696" s="18" t="s">
        <v>19</v>
      </c>
      <c r="L696" s="19" t="s">
        <v>20</v>
      </c>
      <c r="M696" s="19">
        <v>34.51</v>
      </c>
      <c r="N696" s="19">
        <v>0</v>
      </c>
      <c r="O696" s="21">
        <v>34.51</v>
      </c>
      <c r="P696" s="31" t="s">
        <v>22</v>
      </c>
      <c r="Q696" s="22" t="s">
        <v>23</v>
      </c>
      <c r="R696" s="32">
        <v>3</v>
      </c>
      <c r="S696" s="33" t="s">
        <v>1243</v>
      </c>
    </row>
    <row r="697" spans="1:19" ht="22.5">
      <c r="A697" s="25" t="s">
        <v>24</v>
      </c>
      <c r="B697" s="26" t="s">
        <v>51</v>
      </c>
      <c r="C697" s="27"/>
      <c r="D697" s="28" t="s">
        <v>52</v>
      </c>
      <c r="E697" s="28"/>
      <c r="F697" s="129" t="s">
        <v>1342</v>
      </c>
      <c r="G697" s="29" t="s">
        <v>1343</v>
      </c>
      <c r="H697" s="31" t="s">
        <v>1344</v>
      </c>
      <c r="I697" s="30" t="s">
        <v>1342</v>
      </c>
      <c r="J697" s="30" t="s">
        <v>458</v>
      </c>
      <c r="K697" s="18" t="s">
        <v>19</v>
      </c>
      <c r="L697" s="19" t="s">
        <v>20</v>
      </c>
      <c r="M697" s="19">
        <v>430.06</v>
      </c>
      <c r="N697" s="19">
        <v>2.1</v>
      </c>
      <c r="O697" s="21">
        <v>439.09</v>
      </c>
      <c r="P697" s="31" t="s">
        <v>22</v>
      </c>
      <c r="Q697" s="22" t="s">
        <v>23</v>
      </c>
      <c r="R697" s="32"/>
      <c r="S697" s="33"/>
    </row>
    <row r="698" spans="1:19" ht="22.5">
      <c r="A698" s="25" t="s">
        <v>24</v>
      </c>
      <c r="B698" s="26" t="s">
        <v>51</v>
      </c>
      <c r="C698" s="27" t="s">
        <v>26</v>
      </c>
      <c r="D698" s="28" t="s">
        <v>52</v>
      </c>
      <c r="E698" s="28"/>
      <c r="F698" s="129" t="s">
        <v>183</v>
      </c>
      <c r="G698" s="29" t="s">
        <v>184</v>
      </c>
      <c r="H698" s="31" t="s">
        <v>185</v>
      </c>
      <c r="I698" s="30" t="s">
        <v>186</v>
      </c>
      <c r="J698" s="30" t="s">
        <v>32</v>
      </c>
      <c r="K698" s="18" t="s">
        <v>19</v>
      </c>
      <c r="L698" s="19" t="s">
        <v>20</v>
      </c>
      <c r="M698" s="19">
        <v>65.42</v>
      </c>
      <c r="N698" s="19">
        <v>5.5</v>
      </c>
      <c r="O698" s="21">
        <v>69.02</v>
      </c>
      <c r="P698" s="31" t="s">
        <v>22</v>
      </c>
      <c r="Q698" s="22" t="s">
        <v>23</v>
      </c>
      <c r="R698" s="32">
        <v>2</v>
      </c>
      <c r="S698" s="43" t="s">
        <v>187</v>
      </c>
    </row>
    <row r="699" spans="1:19" ht="24">
      <c r="A699" s="25" t="s">
        <v>24</v>
      </c>
      <c r="B699" s="26" t="s">
        <v>51</v>
      </c>
      <c r="C699" s="27"/>
      <c r="D699" s="28" t="s">
        <v>52</v>
      </c>
      <c r="E699" s="28"/>
      <c r="F699" s="129" t="s">
        <v>1356</v>
      </c>
      <c r="G699" s="29" t="s">
        <v>1357</v>
      </c>
      <c r="H699" s="31" t="s">
        <v>1358</v>
      </c>
      <c r="I699" s="30" t="s">
        <v>1359</v>
      </c>
      <c r="J699" s="30" t="s">
        <v>32</v>
      </c>
      <c r="K699" s="18" t="s">
        <v>1360</v>
      </c>
      <c r="L699" s="19" t="s">
        <v>1361</v>
      </c>
      <c r="M699" s="19">
        <v>23.35</v>
      </c>
      <c r="N699" s="19">
        <v>5.5</v>
      </c>
      <c r="O699" s="21">
        <v>23.35</v>
      </c>
      <c r="P699" s="31" t="s">
        <v>565</v>
      </c>
      <c r="Q699" s="22" t="s">
        <v>42</v>
      </c>
      <c r="R699" s="32"/>
      <c r="S699" s="33"/>
    </row>
    <row r="700" spans="1:19" ht="22.5">
      <c r="A700" s="25" t="s">
        <v>24</v>
      </c>
      <c r="B700" s="26" t="s">
        <v>51</v>
      </c>
      <c r="C700" s="27" t="s">
        <v>26</v>
      </c>
      <c r="D700" s="28" t="s">
        <v>52</v>
      </c>
      <c r="E700" s="28"/>
      <c r="F700" s="129" t="s">
        <v>192</v>
      </c>
      <c r="G700" s="29" t="s">
        <v>193</v>
      </c>
      <c r="H700" s="31" t="s">
        <v>194</v>
      </c>
      <c r="I700" s="30" t="s">
        <v>132</v>
      </c>
      <c r="J700" s="30" t="s">
        <v>32</v>
      </c>
      <c r="K700" s="18" t="s">
        <v>19</v>
      </c>
      <c r="L700" s="19" t="s">
        <v>20</v>
      </c>
      <c r="M700" s="19">
        <v>111.35</v>
      </c>
      <c r="N700" s="19">
        <v>2.1</v>
      </c>
      <c r="O700" s="21">
        <v>113.69</v>
      </c>
      <c r="P700" s="31" t="s">
        <v>22</v>
      </c>
      <c r="Q700" s="22" t="s">
        <v>23</v>
      </c>
      <c r="R700" s="32"/>
      <c r="S700" s="33"/>
    </row>
    <row r="701" spans="1:19" ht="30">
      <c r="A701" s="25" t="s">
        <v>24</v>
      </c>
      <c r="B701" s="26" t="s">
        <v>51</v>
      </c>
      <c r="C701" s="27"/>
      <c r="D701" s="28" t="s">
        <v>52</v>
      </c>
      <c r="E701" s="28"/>
      <c r="F701" s="129" t="s">
        <v>2630</v>
      </c>
      <c r="G701" s="29" t="s">
        <v>1362</v>
      </c>
      <c r="H701" s="31" t="s">
        <v>1363</v>
      </c>
      <c r="I701" s="30" t="s">
        <v>1364</v>
      </c>
      <c r="J701" s="30" t="s">
        <v>939</v>
      </c>
      <c r="K701" s="18" t="s">
        <v>19</v>
      </c>
      <c r="L701" s="19" t="s">
        <v>1365</v>
      </c>
      <c r="M701" s="19">
        <v>0</v>
      </c>
      <c r="N701" s="19">
        <v>2.1</v>
      </c>
      <c r="O701" s="21">
        <v>0</v>
      </c>
      <c r="P701" s="31" t="s">
        <v>22</v>
      </c>
      <c r="Q701" s="22" t="s">
        <v>23</v>
      </c>
      <c r="R701" s="32"/>
      <c r="S701" s="43"/>
    </row>
    <row r="702" spans="1:19" ht="22.5">
      <c r="A702" s="25" t="s">
        <v>24</v>
      </c>
      <c r="B702" s="26" t="s">
        <v>51</v>
      </c>
      <c r="C702" s="27" t="s">
        <v>26</v>
      </c>
      <c r="D702" s="28" t="s">
        <v>52</v>
      </c>
      <c r="E702" s="28"/>
      <c r="F702" s="129" t="s">
        <v>208</v>
      </c>
      <c r="G702" s="29" t="s">
        <v>209</v>
      </c>
      <c r="H702" s="31" t="s">
        <v>210</v>
      </c>
      <c r="I702" s="30" t="s">
        <v>145</v>
      </c>
      <c r="J702" s="30" t="s">
        <v>32</v>
      </c>
      <c r="K702" s="18" t="s">
        <v>19</v>
      </c>
      <c r="L702" s="19" t="s">
        <v>20</v>
      </c>
      <c r="M702" s="19">
        <v>72.16</v>
      </c>
      <c r="N702" s="19">
        <v>5.5</v>
      </c>
      <c r="O702" s="21">
        <v>76.13</v>
      </c>
      <c r="P702" s="31" t="s">
        <v>22</v>
      </c>
      <c r="Q702" s="22" t="s">
        <v>23</v>
      </c>
      <c r="R702" s="32"/>
      <c r="S702" s="33"/>
    </row>
    <row r="703" spans="1:19" ht="22.5">
      <c r="A703" s="25" t="s">
        <v>24</v>
      </c>
      <c r="B703" s="26" t="s">
        <v>51</v>
      </c>
      <c r="C703" s="27"/>
      <c r="D703" s="28" t="s">
        <v>52</v>
      </c>
      <c r="E703" s="28"/>
      <c r="F703" s="129" t="s">
        <v>226</v>
      </c>
      <c r="G703" s="29" t="s">
        <v>227</v>
      </c>
      <c r="H703" s="31" t="s">
        <v>228</v>
      </c>
      <c r="I703" s="30" t="s">
        <v>229</v>
      </c>
      <c r="J703" s="30" t="s">
        <v>32</v>
      </c>
      <c r="K703" s="18" t="s">
        <v>19</v>
      </c>
      <c r="L703" s="19" t="s">
        <v>20</v>
      </c>
      <c r="M703" s="19">
        <v>48.19</v>
      </c>
      <c r="N703" s="19">
        <v>5.5</v>
      </c>
      <c r="O703" s="21">
        <v>50.84</v>
      </c>
      <c r="P703" s="31" t="s">
        <v>22</v>
      </c>
      <c r="Q703" s="22" t="s">
        <v>23</v>
      </c>
      <c r="R703" s="32"/>
      <c r="S703" s="33"/>
    </row>
    <row r="704" spans="1:19" ht="22.5">
      <c r="A704" s="25" t="s">
        <v>24</v>
      </c>
      <c r="B704" s="26" t="s">
        <v>51</v>
      </c>
      <c r="C704" s="27" t="s">
        <v>26</v>
      </c>
      <c r="D704" s="28" t="s">
        <v>52</v>
      </c>
      <c r="E704" s="28"/>
      <c r="F704" s="129" t="s">
        <v>238</v>
      </c>
      <c r="G704" s="29" t="s">
        <v>239</v>
      </c>
      <c r="H704" s="31" t="s">
        <v>240</v>
      </c>
      <c r="I704" s="30" t="s">
        <v>145</v>
      </c>
      <c r="J704" s="30" t="s">
        <v>32</v>
      </c>
      <c r="K704" s="18" t="s">
        <v>19</v>
      </c>
      <c r="L704" s="19" t="s">
        <v>20</v>
      </c>
      <c r="M704" s="19">
        <v>86.59</v>
      </c>
      <c r="N704" s="19">
        <v>5.5</v>
      </c>
      <c r="O704" s="21">
        <v>91.35</v>
      </c>
      <c r="P704" s="31" t="s">
        <v>22</v>
      </c>
      <c r="Q704" s="22" t="s">
        <v>23</v>
      </c>
      <c r="R704" s="32"/>
      <c r="S704" s="33"/>
    </row>
    <row r="705" spans="1:19" ht="22.5">
      <c r="A705" s="25" t="s">
        <v>24</v>
      </c>
      <c r="B705" s="26" t="s">
        <v>51</v>
      </c>
      <c r="C705" s="27"/>
      <c r="D705" s="28" t="s">
        <v>52</v>
      </c>
      <c r="E705" s="28"/>
      <c r="F705" s="129" t="s">
        <v>241</v>
      </c>
      <c r="G705" s="29" t="s">
        <v>242</v>
      </c>
      <c r="H705" s="31" t="s">
        <v>243</v>
      </c>
      <c r="I705" s="30" t="s">
        <v>244</v>
      </c>
      <c r="J705" s="30" t="s">
        <v>32</v>
      </c>
      <c r="K705" s="18" t="s">
        <v>19</v>
      </c>
      <c r="L705" s="19" t="s">
        <v>20</v>
      </c>
      <c r="M705" s="19">
        <v>58.87</v>
      </c>
      <c r="N705" s="19">
        <v>0</v>
      </c>
      <c r="O705" s="21">
        <v>58.87</v>
      </c>
      <c r="P705" s="31" t="s">
        <v>22</v>
      </c>
      <c r="Q705" s="22" t="s">
        <v>23</v>
      </c>
      <c r="R705" s="32">
        <v>2</v>
      </c>
      <c r="S705" s="33" t="s">
        <v>50</v>
      </c>
    </row>
    <row r="706" spans="1:19" ht="22.5">
      <c r="A706" s="25" t="s">
        <v>24</v>
      </c>
      <c r="B706" s="26" t="s">
        <v>51</v>
      </c>
      <c r="C706" s="27"/>
      <c r="D706" s="28" t="s">
        <v>52</v>
      </c>
      <c r="E706" s="28"/>
      <c r="F706" s="129" t="s">
        <v>250</v>
      </c>
      <c r="G706" s="29" t="s">
        <v>251</v>
      </c>
      <c r="H706" s="31" t="s">
        <v>252</v>
      </c>
      <c r="I706" s="30" t="s">
        <v>253</v>
      </c>
      <c r="J706" s="30" t="s">
        <v>32</v>
      </c>
      <c r="K706" s="18" t="s">
        <v>19</v>
      </c>
      <c r="L706" s="19" t="s">
        <v>20</v>
      </c>
      <c r="M706" s="19">
        <v>32.799999999999997</v>
      </c>
      <c r="N706" s="19">
        <v>2.1</v>
      </c>
      <c r="O706" s="21">
        <v>33.49</v>
      </c>
      <c r="P706" s="31" t="s">
        <v>22</v>
      </c>
      <c r="Q706" s="22" t="s">
        <v>23</v>
      </c>
      <c r="R706" s="35"/>
      <c r="S706" s="33"/>
    </row>
    <row r="707" spans="1:19" ht="22.5">
      <c r="A707" s="25" t="s">
        <v>24</v>
      </c>
      <c r="B707" s="26" t="s">
        <v>51</v>
      </c>
      <c r="C707" s="27"/>
      <c r="D707" s="28" t="s">
        <v>52</v>
      </c>
      <c r="E707" s="28"/>
      <c r="F707" s="129" t="s">
        <v>1619</v>
      </c>
      <c r="G707" s="29" t="s">
        <v>1620</v>
      </c>
      <c r="H707" s="31" t="s">
        <v>1621</v>
      </c>
      <c r="I707" s="30" t="s">
        <v>1622</v>
      </c>
      <c r="J707" s="30" t="s">
        <v>32</v>
      </c>
      <c r="K707" s="18" t="s">
        <v>19</v>
      </c>
      <c r="L707" s="19" t="s">
        <v>20</v>
      </c>
      <c r="M707" s="19">
        <v>89.32</v>
      </c>
      <c r="N707" s="19">
        <v>0</v>
      </c>
      <c r="O707" s="21">
        <v>89.32</v>
      </c>
      <c r="P707" s="31" t="s">
        <v>22</v>
      </c>
      <c r="Q707" s="22" t="s">
        <v>23</v>
      </c>
      <c r="R707" s="32"/>
      <c r="S707" s="33"/>
    </row>
    <row r="708" spans="1:19" ht="22.5">
      <c r="A708" s="25" t="s">
        <v>24</v>
      </c>
      <c r="B708" s="26" t="s">
        <v>51</v>
      </c>
      <c r="C708" s="27"/>
      <c r="D708" s="28" t="s">
        <v>52</v>
      </c>
      <c r="E708" s="28"/>
      <c r="F708" s="129" t="s">
        <v>254</v>
      </c>
      <c r="G708" s="29" t="s">
        <v>255</v>
      </c>
      <c r="H708" s="31" t="s">
        <v>256</v>
      </c>
      <c r="I708" s="30" t="s">
        <v>257</v>
      </c>
      <c r="J708" s="30" t="s">
        <v>32</v>
      </c>
      <c r="K708" s="18" t="s">
        <v>19</v>
      </c>
      <c r="L708" s="19" t="s">
        <v>20</v>
      </c>
      <c r="M708" s="19">
        <v>94.09</v>
      </c>
      <c r="N708" s="19">
        <v>0</v>
      </c>
      <c r="O708" s="21">
        <v>94.09</v>
      </c>
      <c r="P708" s="31" t="s">
        <v>22</v>
      </c>
      <c r="Q708" s="22" t="s">
        <v>23</v>
      </c>
      <c r="R708" s="32"/>
      <c r="S708" s="33"/>
    </row>
    <row r="709" spans="1:19" ht="22.5">
      <c r="A709" s="25" t="s">
        <v>24</v>
      </c>
      <c r="B709" s="26" t="s">
        <v>51</v>
      </c>
      <c r="C709" s="27"/>
      <c r="D709" s="28" t="s">
        <v>52</v>
      </c>
      <c r="E709" s="28"/>
      <c r="F709" s="129" t="s">
        <v>1623</v>
      </c>
      <c r="G709" s="29" t="s">
        <v>1624</v>
      </c>
      <c r="H709" s="31" t="s">
        <v>1625</v>
      </c>
      <c r="I709" s="30" t="s">
        <v>1626</v>
      </c>
      <c r="J709" s="30" t="s">
        <v>32</v>
      </c>
      <c r="K709" s="18" t="s">
        <v>19</v>
      </c>
      <c r="L709" s="19" t="s">
        <v>20</v>
      </c>
      <c r="M709" s="19">
        <v>81.2</v>
      </c>
      <c r="N709" s="19">
        <v>0</v>
      </c>
      <c r="O709" s="21">
        <v>81.2</v>
      </c>
      <c r="P709" s="31" t="s">
        <v>22</v>
      </c>
      <c r="Q709" s="22" t="s">
        <v>23</v>
      </c>
      <c r="R709" s="35"/>
      <c r="S709" s="33"/>
    </row>
    <row r="710" spans="1:19" ht="22.5">
      <c r="A710" s="25" t="s">
        <v>24</v>
      </c>
      <c r="B710" s="26" t="s">
        <v>51</v>
      </c>
      <c r="C710" s="27"/>
      <c r="D710" s="28" t="s">
        <v>52</v>
      </c>
      <c r="E710" s="28"/>
      <c r="F710" s="129" t="s">
        <v>258</v>
      </c>
      <c r="G710" s="29" t="s">
        <v>259</v>
      </c>
      <c r="H710" s="31" t="s">
        <v>260</v>
      </c>
      <c r="I710" s="30" t="s">
        <v>261</v>
      </c>
      <c r="J710" s="30" t="s">
        <v>32</v>
      </c>
      <c r="K710" s="18" t="s">
        <v>19</v>
      </c>
      <c r="L710" s="19" t="s">
        <v>20</v>
      </c>
      <c r="M710" s="19">
        <v>77.14</v>
      </c>
      <c r="N710" s="19">
        <v>0</v>
      </c>
      <c r="O710" s="21">
        <v>77.14</v>
      </c>
      <c r="P710" s="31" t="s">
        <v>22</v>
      </c>
      <c r="Q710" s="22" t="s">
        <v>23</v>
      </c>
      <c r="R710" s="32"/>
      <c r="S710" s="33"/>
    </row>
    <row r="711" spans="1:19" ht="78">
      <c r="A711" s="25" t="s">
        <v>24</v>
      </c>
      <c r="B711" s="26" t="s">
        <v>51</v>
      </c>
      <c r="C711" s="46" t="s">
        <v>26</v>
      </c>
      <c r="D711" s="28" t="s">
        <v>52</v>
      </c>
      <c r="E711" s="28"/>
      <c r="F711" s="129" t="s">
        <v>496</v>
      </c>
      <c r="G711" s="29" t="s">
        <v>497</v>
      </c>
      <c r="H711" s="31" t="s">
        <v>498</v>
      </c>
      <c r="I711" s="30" t="s">
        <v>496</v>
      </c>
      <c r="J711" s="30" t="s">
        <v>18</v>
      </c>
      <c r="K711" s="18" t="s">
        <v>19</v>
      </c>
      <c r="L711" s="19" t="s">
        <v>20</v>
      </c>
      <c r="M711" s="19">
        <v>396.65</v>
      </c>
      <c r="N711" s="19">
        <v>2.1</v>
      </c>
      <c r="O711" s="21">
        <v>404.98</v>
      </c>
      <c r="P711" s="31" t="s">
        <v>22</v>
      </c>
      <c r="Q711" s="22" t="s">
        <v>23</v>
      </c>
      <c r="R711" s="32">
        <v>12</v>
      </c>
      <c r="S711" s="33" t="s">
        <v>499</v>
      </c>
    </row>
    <row r="712" spans="1:19" ht="29.25">
      <c r="A712" s="25" t="s">
        <v>24</v>
      </c>
      <c r="B712" s="26" t="s">
        <v>51</v>
      </c>
      <c r="C712" s="46" t="s">
        <v>26</v>
      </c>
      <c r="D712" s="28" t="s">
        <v>52</v>
      </c>
      <c r="E712" s="28"/>
      <c r="F712" s="129" t="s">
        <v>515</v>
      </c>
      <c r="G712" s="29" t="s">
        <v>516</v>
      </c>
      <c r="H712" s="31" t="s">
        <v>517</v>
      </c>
      <c r="I712" s="30" t="s">
        <v>496</v>
      </c>
      <c r="J712" s="30" t="s">
        <v>32</v>
      </c>
      <c r="K712" s="18" t="s">
        <v>19</v>
      </c>
      <c r="L712" s="19" t="s">
        <v>20</v>
      </c>
      <c r="M712" s="19">
        <v>58.66</v>
      </c>
      <c r="N712" s="19">
        <v>2.1</v>
      </c>
      <c r="O712" s="21">
        <v>59.89</v>
      </c>
      <c r="P712" s="31" t="s">
        <v>22</v>
      </c>
      <c r="Q712" s="22" t="s">
        <v>23</v>
      </c>
      <c r="R712" s="32">
        <v>6</v>
      </c>
      <c r="S712" s="33" t="s">
        <v>518</v>
      </c>
    </row>
    <row r="713" spans="1:19" ht="22.5">
      <c r="A713" s="25" t="s">
        <v>24</v>
      </c>
      <c r="B713" s="26" t="s">
        <v>51</v>
      </c>
      <c r="C713" s="27"/>
      <c r="D713" s="28" t="s">
        <v>52</v>
      </c>
      <c r="E713" s="28"/>
      <c r="F713" s="129" t="s">
        <v>1778</v>
      </c>
      <c r="G713" s="29" t="s">
        <v>1779</v>
      </c>
      <c r="H713" s="31" t="s">
        <v>1780</v>
      </c>
      <c r="I713" s="30" t="s">
        <v>1781</v>
      </c>
      <c r="J713" s="30" t="s">
        <v>32</v>
      </c>
      <c r="K713" s="18" t="s">
        <v>19</v>
      </c>
      <c r="L713" s="19" t="s">
        <v>20</v>
      </c>
      <c r="M713" s="19">
        <v>79.53</v>
      </c>
      <c r="N713" s="19">
        <v>2.1</v>
      </c>
      <c r="O713" s="21">
        <v>81.2</v>
      </c>
      <c r="P713" s="31" t="s">
        <v>22</v>
      </c>
      <c r="Q713" s="22" t="s">
        <v>23</v>
      </c>
      <c r="R713" s="32"/>
      <c r="S713" s="33"/>
    </row>
    <row r="714" spans="1:19" ht="78">
      <c r="A714" s="25" t="s">
        <v>24</v>
      </c>
      <c r="B714" s="26" t="s">
        <v>51</v>
      </c>
      <c r="C714" s="27" t="s">
        <v>26</v>
      </c>
      <c r="D714" s="28" t="s">
        <v>52</v>
      </c>
      <c r="E714" s="28"/>
      <c r="F714" s="129" t="s">
        <v>1824</v>
      </c>
      <c r="G714" s="29" t="s">
        <v>1825</v>
      </c>
      <c r="H714" s="31" t="s">
        <v>1826</v>
      </c>
      <c r="I714" s="30" t="s">
        <v>1824</v>
      </c>
      <c r="J714" s="30" t="s">
        <v>18</v>
      </c>
      <c r="K714" s="18" t="s">
        <v>19</v>
      </c>
      <c r="L714" s="19" t="s">
        <v>20</v>
      </c>
      <c r="M714" s="19">
        <v>415.54</v>
      </c>
      <c r="N714" s="19">
        <v>2.1</v>
      </c>
      <c r="O714" s="21">
        <v>424.27</v>
      </c>
      <c r="P714" s="31" t="s">
        <v>22</v>
      </c>
      <c r="Q714" s="22" t="s">
        <v>23</v>
      </c>
      <c r="R714" s="35">
        <v>11</v>
      </c>
      <c r="S714" s="33" t="s">
        <v>1827</v>
      </c>
    </row>
    <row r="715" spans="1:19" ht="22.5">
      <c r="A715" s="25" t="s">
        <v>24</v>
      </c>
      <c r="B715" s="26" t="s">
        <v>51</v>
      </c>
      <c r="C715" s="27"/>
      <c r="D715" s="28" t="s">
        <v>52</v>
      </c>
      <c r="E715" s="28"/>
      <c r="F715" s="129" t="s">
        <v>295</v>
      </c>
      <c r="G715" s="29" t="s">
        <v>296</v>
      </c>
      <c r="H715" s="31" t="s">
        <v>297</v>
      </c>
      <c r="I715" s="30" t="s">
        <v>298</v>
      </c>
      <c r="J715" s="30" t="s">
        <v>32</v>
      </c>
      <c r="K715" s="18" t="s">
        <v>19</v>
      </c>
      <c r="L715" s="19" t="s">
        <v>20</v>
      </c>
      <c r="M715" s="19">
        <v>61.44</v>
      </c>
      <c r="N715" s="19">
        <v>2.1</v>
      </c>
      <c r="O715" s="21">
        <v>62.73</v>
      </c>
      <c r="P715" s="31" t="s">
        <v>22</v>
      </c>
      <c r="Q715" s="22" t="s">
        <v>23</v>
      </c>
      <c r="R715" s="32"/>
      <c r="S715" s="33"/>
    </row>
    <row r="716" spans="1:19" ht="22.5">
      <c r="A716" s="25" t="s">
        <v>24</v>
      </c>
      <c r="B716" s="26" t="s">
        <v>51</v>
      </c>
      <c r="C716" s="27"/>
      <c r="D716" s="28" t="s">
        <v>52</v>
      </c>
      <c r="E716" s="28"/>
      <c r="F716" s="129" t="s">
        <v>1901</v>
      </c>
      <c r="G716" s="29" t="s">
        <v>1902</v>
      </c>
      <c r="H716" s="31" t="s">
        <v>1903</v>
      </c>
      <c r="I716" s="30" t="s">
        <v>1904</v>
      </c>
      <c r="J716" s="30" t="s">
        <v>32</v>
      </c>
      <c r="K716" s="18" t="s">
        <v>19</v>
      </c>
      <c r="L716" s="19" t="s">
        <v>20</v>
      </c>
      <c r="M716" s="19">
        <v>0</v>
      </c>
      <c r="N716" s="19">
        <v>0</v>
      </c>
      <c r="O716" s="21">
        <v>0</v>
      </c>
      <c r="P716" s="31" t="s">
        <v>22</v>
      </c>
      <c r="Q716" s="22" t="s">
        <v>23</v>
      </c>
      <c r="R716" s="32"/>
      <c r="S716" s="33"/>
    </row>
    <row r="717" spans="1:19" ht="22.5">
      <c r="A717" s="25" t="s">
        <v>24</v>
      </c>
      <c r="B717" s="26" t="s">
        <v>51</v>
      </c>
      <c r="C717" s="27"/>
      <c r="D717" s="28" t="s">
        <v>52</v>
      </c>
      <c r="E717" s="28"/>
      <c r="F717" s="129" t="s">
        <v>1915</v>
      </c>
      <c r="G717" s="29" t="s">
        <v>1916</v>
      </c>
      <c r="H717" s="31" t="s">
        <v>1917</v>
      </c>
      <c r="I717" s="30" t="s">
        <v>1861</v>
      </c>
      <c r="J717" s="30" t="s">
        <v>32</v>
      </c>
      <c r="K717" s="18" t="s">
        <v>19</v>
      </c>
      <c r="L717" s="19" t="s">
        <v>20</v>
      </c>
      <c r="M717" s="19">
        <v>38.479999999999997</v>
      </c>
      <c r="N717" s="19">
        <v>5.5</v>
      </c>
      <c r="O717" s="21">
        <v>40.6</v>
      </c>
      <c r="P717" s="31" t="s">
        <v>22</v>
      </c>
      <c r="Q717" s="22" t="s">
        <v>23</v>
      </c>
      <c r="R717" s="32"/>
      <c r="S717" s="33"/>
    </row>
    <row r="718" spans="1:19" ht="22.5">
      <c r="A718" s="25" t="s">
        <v>24</v>
      </c>
      <c r="B718" s="26" t="s">
        <v>51</v>
      </c>
      <c r="C718" s="27" t="s">
        <v>26</v>
      </c>
      <c r="D718" s="28" t="s">
        <v>52</v>
      </c>
      <c r="E718" s="28"/>
      <c r="F718" s="129" t="s">
        <v>314</v>
      </c>
      <c r="G718" s="29" t="s">
        <v>315</v>
      </c>
      <c r="H718" s="31" t="s">
        <v>316</v>
      </c>
      <c r="I718" s="30" t="s">
        <v>317</v>
      </c>
      <c r="J718" s="30" t="s">
        <v>90</v>
      </c>
      <c r="K718" s="18" t="s">
        <v>19</v>
      </c>
      <c r="L718" s="54">
        <v>1940750</v>
      </c>
      <c r="M718" s="19">
        <v>73.39</v>
      </c>
      <c r="N718" s="19">
        <v>5.5</v>
      </c>
      <c r="O718" s="21">
        <v>77.430000000000007</v>
      </c>
      <c r="P718" s="31" t="s">
        <v>174</v>
      </c>
      <c r="Q718" s="22" t="s">
        <v>42</v>
      </c>
      <c r="R718" s="32"/>
      <c r="S718" s="33"/>
    </row>
    <row r="719" spans="1:19" ht="22.5">
      <c r="A719" s="25" t="s">
        <v>24</v>
      </c>
      <c r="B719" s="26" t="s">
        <v>51</v>
      </c>
      <c r="C719" s="27"/>
      <c r="D719" s="28" t="s">
        <v>52</v>
      </c>
      <c r="E719" s="28"/>
      <c r="F719" s="129" t="s">
        <v>321</v>
      </c>
      <c r="G719" s="29" t="s">
        <v>322</v>
      </c>
      <c r="H719" s="31" t="s">
        <v>323</v>
      </c>
      <c r="I719" s="30" t="s">
        <v>324</v>
      </c>
      <c r="J719" s="30" t="s">
        <v>32</v>
      </c>
      <c r="K719" s="18" t="s">
        <v>19</v>
      </c>
      <c r="L719" s="19" t="s">
        <v>20</v>
      </c>
      <c r="M719" s="19">
        <v>81.91</v>
      </c>
      <c r="N719" s="19">
        <v>2.1</v>
      </c>
      <c r="O719" s="21">
        <v>83.63</v>
      </c>
      <c r="P719" s="31" t="s">
        <v>22</v>
      </c>
      <c r="Q719" s="22" t="s">
        <v>23</v>
      </c>
      <c r="R719" s="32"/>
      <c r="S719" s="33"/>
    </row>
    <row r="720" spans="1:19" ht="22.5">
      <c r="A720" s="25" t="s">
        <v>24</v>
      </c>
      <c r="B720" s="26" t="s">
        <v>51</v>
      </c>
      <c r="C720" s="27"/>
      <c r="D720" s="28" t="s">
        <v>52</v>
      </c>
      <c r="E720" s="28"/>
      <c r="F720" s="129" t="s">
        <v>2105</v>
      </c>
      <c r="G720" s="29" t="s">
        <v>2106</v>
      </c>
      <c r="H720" s="31" t="s">
        <v>2107</v>
      </c>
      <c r="I720" s="30" t="s">
        <v>2108</v>
      </c>
      <c r="J720" s="30" t="s">
        <v>32</v>
      </c>
      <c r="K720" s="18" t="s">
        <v>19</v>
      </c>
      <c r="L720" s="19" t="s">
        <v>41</v>
      </c>
      <c r="M720" s="19">
        <v>51.36</v>
      </c>
      <c r="N720" s="19">
        <v>0</v>
      </c>
      <c r="O720" s="21">
        <v>51.36</v>
      </c>
      <c r="P720" s="31" t="s">
        <v>110</v>
      </c>
      <c r="Q720" s="22" t="s">
        <v>42</v>
      </c>
      <c r="R720" s="32"/>
      <c r="S720" s="33"/>
    </row>
    <row r="721" spans="1:19" ht="22.5">
      <c r="A721" s="25" t="s">
        <v>24</v>
      </c>
      <c r="B721" s="26" t="s">
        <v>51</v>
      </c>
      <c r="C721" s="27" t="s">
        <v>26</v>
      </c>
      <c r="D721" s="28" t="s">
        <v>52</v>
      </c>
      <c r="E721" s="28"/>
      <c r="F721" s="129" t="s">
        <v>325</v>
      </c>
      <c r="G721" s="29" t="s">
        <v>326</v>
      </c>
      <c r="H721" s="31" t="s">
        <v>327</v>
      </c>
      <c r="I721" s="30" t="s">
        <v>328</v>
      </c>
      <c r="J721" s="30" t="s">
        <v>32</v>
      </c>
      <c r="K721" s="18" t="s">
        <v>19</v>
      </c>
      <c r="L721" s="19" t="s">
        <v>20</v>
      </c>
      <c r="M721" s="19">
        <v>89.47</v>
      </c>
      <c r="N721" s="19">
        <v>2.1</v>
      </c>
      <c r="O721" s="21">
        <v>91.35</v>
      </c>
      <c r="P721" s="31" t="s">
        <v>22</v>
      </c>
      <c r="Q721" s="22" t="s">
        <v>23</v>
      </c>
      <c r="R721" s="32"/>
      <c r="S721" s="33"/>
    </row>
    <row r="722" spans="1:19" ht="22.5">
      <c r="A722" s="25" t="s">
        <v>24</v>
      </c>
      <c r="B722" s="26" t="s">
        <v>51</v>
      </c>
      <c r="C722" s="27" t="s">
        <v>26</v>
      </c>
      <c r="D722" s="28" t="s">
        <v>52</v>
      </c>
      <c r="E722" s="28"/>
      <c r="F722" s="129" t="s">
        <v>329</v>
      </c>
      <c r="G722" s="29" t="s">
        <v>330</v>
      </c>
      <c r="H722" s="31" t="s">
        <v>331</v>
      </c>
      <c r="I722" s="30" t="s">
        <v>310</v>
      </c>
      <c r="J722" s="30" t="s">
        <v>32</v>
      </c>
      <c r="K722" s="18" t="s">
        <v>19</v>
      </c>
      <c r="L722" s="19" t="s">
        <v>20</v>
      </c>
      <c r="M722" s="19">
        <v>106.37</v>
      </c>
      <c r="N722" s="19">
        <v>2.1</v>
      </c>
      <c r="O722" s="21">
        <v>108.6</v>
      </c>
      <c r="P722" s="31" t="s">
        <v>22</v>
      </c>
      <c r="Q722" s="22" t="s">
        <v>23</v>
      </c>
      <c r="R722" s="32">
        <v>2</v>
      </c>
      <c r="S722" s="33" t="s">
        <v>50</v>
      </c>
    </row>
    <row r="723" spans="1:19" ht="22.5">
      <c r="A723" s="25" t="s">
        <v>24</v>
      </c>
      <c r="B723" s="26" t="s">
        <v>51</v>
      </c>
      <c r="C723" s="27" t="s">
        <v>26</v>
      </c>
      <c r="D723" s="28" t="s">
        <v>52</v>
      </c>
      <c r="E723" s="28"/>
      <c r="F723" s="130" t="s">
        <v>332</v>
      </c>
      <c r="G723" s="29"/>
      <c r="H723" s="31" t="s">
        <v>333</v>
      </c>
      <c r="I723" s="30"/>
      <c r="J723" s="30"/>
      <c r="K723" s="18" t="s">
        <v>19</v>
      </c>
      <c r="L723" s="19" t="s">
        <v>20</v>
      </c>
      <c r="M723" s="19">
        <v>91.46</v>
      </c>
      <c r="N723" s="19">
        <v>2.1</v>
      </c>
      <c r="O723" s="21">
        <v>93.38</v>
      </c>
      <c r="P723" s="31" t="s">
        <v>22</v>
      </c>
      <c r="Q723" s="22" t="s">
        <v>23</v>
      </c>
      <c r="R723" s="32"/>
      <c r="S723" s="33"/>
    </row>
    <row r="724" spans="1:19" ht="33.75">
      <c r="A724" s="25" t="s">
        <v>24</v>
      </c>
      <c r="B724" s="26" t="s">
        <v>51</v>
      </c>
      <c r="C724" s="27"/>
      <c r="D724" s="28" t="s">
        <v>52</v>
      </c>
      <c r="E724" s="28"/>
      <c r="F724" s="130" t="s">
        <v>2160</v>
      </c>
      <c r="G724" s="29"/>
      <c r="H724" s="31" t="s">
        <v>2161</v>
      </c>
      <c r="I724" s="34" t="s">
        <v>2162</v>
      </c>
      <c r="J724" s="30" t="s">
        <v>32</v>
      </c>
      <c r="K724" s="18" t="s">
        <v>19</v>
      </c>
      <c r="L724" s="19" t="s">
        <v>41</v>
      </c>
      <c r="M724" s="19">
        <v>81.849999999999994</v>
      </c>
      <c r="N724" s="19">
        <v>5.5</v>
      </c>
      <c r="O724" s="21">
        <v>86.35</v>
      </c>
      <c r="P724" s="31" t="s">
        <v>343</v>
      </c>
      <c r="Q724" s="22" t="s">
        <v>42</v>
      </c>
      <c r="R724" s="35"/>
      <c r="S724" s="33"/>
    </row>
    <row r="725" spans="1:19" ht="22.5">
      <c r="A725" s="25" t="s">
        <v>24</v>
      </c>
      <c r="B725" s="26" t="s">
        <v>51</v>
      </c>
      <c r="C725" s="27"/>
      <c r="D725" s="28" t="s">
        <v>52</v>
      </c>
      <c r="E725" s="28"/>
      <c r="F725" s="129" t="s">
        <v>339</v>
      </c>
      <c r="G725" s="29" t="s">
        <v>340</v>
      </c>
      <c r="H725" s="31" t="s">
        <v>341</v>
      </c>
      <c r="I725" s="30" t="s">
        <v>342</v>
      </c>
      <c r="J725" s="30" t="s">
        <v>32</v>
      </c>
      <c r="K725" s="18" t="s">
        <v>19</v>
      </c>
      <c r="L725" s="20" t="s">
        <v>20</v>
      </c>
      <c r="M725" s="19">
        <v>0</v>
      </c>
      <c r="N725" s="19">
        <v>0</v>
      </c>
      <c r="O725" s="21">
        <v>0</v>
      </c>
      <c r="P725" s="31" t="s">
        <v>22</v>
      </c>
      <c r="Q725" s="22" t="s">
        <v>23</v>
      </c>
      <c r="R725" s="32"/>
      <c r="S725" s="33"/>
    </row>
    <row r="726" spans="1:19" ht="24">
      <c r="A726" s="25" t="s">
        <v>24</v>
      </c>
      <c r="B726" s="26" t="s">
        <v>51</v>
      </c>
      <c r="C726" s="27"/>
      <c r="D726" s="28" t="s">
        <v>52</v>
      </c>
      <c r="E726" s="28"/>
      <c r="F726" s="129" t="s">
        <v>2172</v>
      </c>
      <c r="G726" s="29" t="s">
        <v>2173</v>
      </c>
      <c r="H726" s="31" t="s">
        <v>2174</v>
      </c>
      <c r="I726" s="30" t="s">
        <v>2175</v>
      </c>
      <c r="J726" s="30" t="s">
        <v>32</v>
      </c>
      <c r="K726" s="18" t="s">
        <v>19</v>
      </c>
      <c r="L726" s="19" t="s">
        <v>41</v>
      </c>
      <c r="M726" s="19">
        <v>66.540000000000006</v>
      </c>
      <c r="N726" s="19">
        <v>5.5</v>
      </c>
      <c r="O726" s="21">
        <v>70.2</v>
      </c>
      <c r="P726" s="31" t="s">
        <v>110</v>
      </c>
      <c r="Q726" s="22" t="s">
        <v>42</v>
      </c>
      <c r="R726" s="32"/>
      <c r="S726" s="33"/>
    </row>
    <row r="727" spans="1:19" ht="22.5">
      <c r="A727" s="25" t="s">
        <v>24</v>
      </c>
      <c r="B727" s="26" t="s">
        <v>51</v>
      </c>
      <c r="C727" s="27"/>
      <c r="D727" s="28">
        <v>19</v>
      </c>
      <c r="E727" s="28"/>
      <c r="F727" s="129" t="s">
        <v>2176</v>
      </c>
      <c r="G727" s="29" t="s">
        <v>2177</v>
      </c>
      <c r="H727" s="31" t="s">
        <v>2178</v>
      </c>
      <c r="I727" s="30" t="s">
        <v>2179</v>
      </c>
      <c r="J727" s="30" t="s">
        <v>32</v>
      </c>
      <c r="K727" s="18" t="s">
        <v>19</v>
      </c>
      <c r="L727" s="19" t="s">
        <v>20</v>
      </c>
      <c r="M727" s="19">
        <v>34.5</v>
      </c>
      <c r="N727" s="19">
        <v>0</v>
      </c>
      <c r="O727" s="21">
        <v>34.5</v>
      </c>
      <c r="P727" s="31" t="s">
        <v>22</v>
      </c>
      <c r="Q727" s="22" t="s">
        <v>23</v>
      </c>
      <c r="R727" s="32"/>
      <c r="S727" s="33"/>
    </row>
    <row r="728" spans="1:19" ht="24">
      <c r="A728" s="25" t="s">
        <v>24</v>
      </c>
      <c r="B728" s="26" t="s">
        <v>51</v>
      </c>
      <c r="C728" s="27" t="s">
        <v>26</v>
      </c>
      <c r="D728" s="28" t="s">
        <v>52</v>
      </c>
      <c r="E728" s="28"/>
      <c r="F728" s="129" t="s">
        <v>377</v>
      </c>
      <c r="G728" s="29" t="s">
        <v>378</v>
      </c>
      <c r="H728" s="31" t="s">
        <v>379</v>
      </c>
      <c r="I728" s="30" t="s">
        <v>380</v>
      </c>
      <c r="J728" s="30" t="s">
        <v>32</v>
      </c>
      <c r="K728" s="18" t="s">
        <v>19</v>
      </c>
      <c r="L728" s="19" t="s">
        <v>20</v>
      </c>
      <c r="M728" s="19">
        <v>76.97</v>
      </c>
      <c r="N728" s="19">
        <v>5.5</v>
      </c>
      <c r="O728" s="21">
        <v>81.2</v>
      </c>
      <c r="P728" s="31" t="s">
        <v>22</v>
      </c>
      <c r="Q728" s="22" t="s">
        <v>23</v>
      </c>
      <c r="R728" s="32"/>
      <c r="S728" s="33"/>
    </row>
    <row r="729" spans="1:19" ht="24">
      <c r="A729" s="25" t="s">
        <v>24</v>
      </c>
      <c r="B729" s="26" t="s">
        <v>51</v>
      </c>
      <c r="C729" s="27" t="s">
        <v>26</v>
      </c>
      <c r="D729" s="28" t="s">
        <v>52</v>
      </c>
      <c r="E729" s="28"/>
      <c r="F729" s="129" t="s">
        <v>392</v>
      </c>
      <c r="G729" s="29" t="s">
        <v>393</v>
      </c>
      <c r="H729" s="31" t="s">
        <v>394</v>
      </c>
      <c r="I729" s="30" t="s">
        <v>33</v>
      </c>
      <c r="J729" s="30" t="s">
        <v>32</v>
      </c>
      <c r="K729" s="18" t="s">
        <v>19</v>
      </c>
      <c r="L729" s="19" t="s">
        <v>20</v>
      </c>
      <c r="M729" s="19">
        <v>108.36</v>
      </c>
      <c r="N729" s="19">
        <v>2.1</v>
      </c>
      <c r="O729" s="21">
        <v>110.64</v>
      </c>
      <c r="P729" s="31" t="s">
        <v>22</v>
      </c>
      <c r="Q729" s="22" t="s">
        <v>23</v>
      </c>
      <c r="R729" s="32">
        <v>2</v>
      </c>
      <c r="S729" s="33" t="s">
        <v>50</v>
      </c>
    </row>
    <row r="730" spans="1:19" ht="22.5">
      <c r="A730" s="25" t="s">
        <v>24</v>
      </c>
      <c r="B730" s="26" t="s">
        <v>51</v>
      </c>
      <c r="C730" s="27" t="s">
        <v>26</v>
      </c>
      <c r="D730" s="28" t="s">
        <v>52</v>
      </c>
      <c r="E730" s="28"/>
      <c r="F730" s="129" t="s">
        <v>395</v>
      </c>
      <c r="G730" s="29" t="s">
        <v>396</v>
      </c>
      <c r="H730" s="31" t="s">
        <v>397</v>
      </c>
      <c r="I730" s="30" t="s">
        <v>217</v>
      </c>
      <c r="J730" s="30" t="s">
        <v>32</v>
      </c>
      <c r="K730" s="18" t="s">
        <v>19</v>
      </c>
      <c r="L730" s="19" t="s">
        <v>20</v>
      </c>
      <c r="M730" s="19">
        <v>74.92</v>
      </c>
      <c r="N730" s="19">
        <v>5.5</v>
      </c>
      <c r="O730" s="21">
        <v>79.040000000000006</v>
      </c>
      <c r="P730" s="31" t="s">
        <v>22</v>
      </c>
      <c r="Q730" s="22" t="s">
        <v>23</v>
      </c>
      <c r="R730" s="32">
        <v>2</v>
      </c>
      <c r="S730" s="33" t="s">
        <v>68</v>
      </c>
    </row>
    <row r="731" spans="1:19" ht="22.5">
      <c r="A731" s="25" t="s">
        <v>24</v>
      </c>
      <c r="B731" s="26" t="s">
        <v>51</v>
      </c>
      <c r="C731" s="27" t="s">
        <v>26</v>
      </c>
      <c r="D731" s="28" t="s">
        <v>52</v>
      </c>
      <c r="E731" s="28"/>
      <c r="F731" s="129" t="s">
        <v>412</v>
      </c>
      <c r="G731" s="29" t="s">
        <v>413</v>
      </c>
      <c r="H731" s="31" t="s">
        <v>414</v>
      </c>
      <c r="I731" s="30" t="s">
        <v>415</v>
      </c>
      <c r="J731" s="30" t="s">
        <v>32</v>
      </c>
      <c r="K731" s="18" t="s">
        <v>19</v>
      </c>
      <c r="L731" s="19" t="s">
        <v>20</v>
      </c>
      <c r="M731" s="19">
        <v>233.78</v>
      </c>
      <c r="N731" s="19">
        <v>5.5</v>
      </c>
      <c r="O731" s="21">
        <v>246.64</v>
      </c>
      <c r="P731" s="31" t="s">
        <v>22</v>
      </c>
      <c r="Q731" s="22" t="s">
        <v>23</v>
      </c>
      <c r="R731" s="32"/>
      <c r="S731" s="33"/>
    </row>
    <row r="732" spans="1:19" ht="22.5">
      <c r="A732" s="25" t="s">
        <v>24</v>
      </c>
      <c r="B732" s="26" t="s">
        <v>51</v>
      </c>
      <c r="C732" s="27" t="s">
        <v>26</v>
      </c>
      <c r="D732" s="28" t="s">
        <v>52</v>
      </c>
      <c r="E732" s="28"/>
      <c r="F732" s="129" t="s">
        <v>416</v>
      </c>
      <c r="G732" s="29" t="s">
        <v>417</v>
      </c>
      <c r="H732" s="31" t="s">
        <v>418</v>
      </c>
      <c r="I732" s="30" t="s">
        <v>109</v>
      </c>
      <c r="J732" s="30" t="s">
        <v>32</v>
      </c>
      <c r="K732" s="18" t="s">
        <v>19</v>
      </c>
      <c r="L732" s="19" t="s">
        <v>41</v>
      </c>
      <c r="M732" s="19">
        <v>119.69</v>
      </c>
      <c r="N732" s="19">
        <v>2.1</v>
      </c>
      <c r="O732" s="21">
        <v>122.2</v>
      </c>
      <c r="P732" s="31" t="s">
        <v>110</v>
      </c>
      <c r="Q732" s="22" t="s">
        <v>42</v>
      </c>
      <c r="R732" s="32"/>
      <c r="S732" s="33"/>
    </row>
    <row r="733" spans="1:19" ht="22.5">
      <c r="A733" s="25" t="s">
        <v>24</v>
      </c>
      <c r="B733" s="26" t="s">
        <v>51</v>
      </c>
      <c r="C733" s="27"/>
      <c r="D733" s="28" t="s">
        <v>52</v>
      </c>
      <c r="E733" s="28"/>
      <c r="F733" s="129" t="s">
        <v>2408</v>
      </c>
      <c r="G733" s="29" t="s">
        <v>2409</v>
      </c>
      <c r="H733" s="31" t="s">
        <v>2410</v>
      </c>
      <c r="I733" s="30" t="s">
        <v>1876</v>
      </c>
      <c r="J733" s="30" t="s">
        <v>32</v>
      </c>
      <c r="K733" s="18" t="s">
        <v>19</v>
      </c>
      <c r="L733" s="19" t="s">
        <v>41</v>
      </c>
      <c r="M733" s="19">
        <v>90.34</v>
      </c>
      <c r="N733" s="19">
        <v>5.5</v>
      </c>
      <c r="O733" s="21">
        <v>95.31</v>
      </c>
      <c r="P733" s="31" t="s">
        <v>343</v>
      </c>
      <c r="Q733" s="22" t="s">
        <v>42</v>
      </c>
      <c r="R733" s="32"/>
      <c r="S733" s="33"/>
    </row>
    <row r="734" spans="1:19" ht="22.5">
      <c r="A734" s="25" t="s">
        <v>24</v>
      </c>
      <c r="B734" s="26" t="s">
        <v>51</v>
      </c>
      <c r="C734" s="27" t="s">
        <v>26</v>
      </c>
      <c r="D734" s="28" t="s">
        <v>52</v>
      </c>
      <c r="E734" s="28"/>
      <c r="F734" s="129" t="s">
        <v>422</v>
      </c>
      <c r="G734" s="29" t="s">
        <v>423</v>
      </c>
      <c r="H734" s="31" t="s">
        <v>424</v>
      </c>
      <c r="I734" s="30" t="s">
        <v>145</v>
      </c>
      <c r="J734" s="30" t="s">
        <v>32</v>
      </c>
      <c r="K734" s="18" t="s">
        <v>19</v>
      </c>
      <c r="L734" s="19" t="s">
        <v>20</v>
      </c>
      <c r="M734" s="19">
        <v>50.99</v>
      </c>
      <c r="N734" s="19">
        <v>5.5</v>
      </c>
      <c r="O734" s="21">
        <v>53.79</v>
      </c>
      <c r="P734" s="31" t="s">
        <v>22</v>
      </c>
      <c r="Q734" s="22" t="s">
        <v>23</v>
      </c>
      <c r="R734" s="32"/>
      <c r="S734" s="33"/>
    </row>
    <row r="735" spans="1:19" ht="30">
      <c r="A735" s="25" t="s">
        <v>24</v>
      </c>
      <c r="B735" s="26" t="s">
        <v>51</v>
      </c>
      <c r="C735" s="27" t="s">
        <v>26</v>
      </c>
      <c r="D735" s="28" t="s">
        <v>52</v>
      </c>
      <c r="E735" s="28"/>
      <c r="F735" s="129" t="s">
        <v>2463</v>
      </c>
      <c r="G735" s="29" t="s">
        <v>2464</v>
      </c>
      <c r="H735" s="31" t="s">
        <v>2465</v>
      </c>
      <c r="I735" s="30"/>
      <c r="J735" s="30"/>
      <c r="K735" s="18" t="s">
        <v>19</v>
      </c>
      <c r="L735" s="19" t="s">
        <v>2466</v>
      </c>
      <c r="M735" s="19">
        <v>0</v>
      </c>
      <c r="N735" s="19">
        <v>5.5</v>
      </c>
      <c r="O735" s="21">
        <v>0</v>
      </c>
      <c r="P735" s="31" t="s">
        <v>22</v>
      </c>
      <c r="Q735" s="22" t="s">
        <v>23</v>
      </c>
      <c r="R735" s="32"/>
      <c r="S735" s="33"/>
    </row>
    <row r="736" spans="1:19" ht="60">
      <c r="A736" s="25" t="s">
        <v>24</v>
      </c>
      <c r="B736" s="26" t="s">
        <v>51</v>
      </c>
      <c r="C736" s="27" t="s">
        <v>26</v>
      </c>
      <c r="D736" s="28" t="s">
        <v>52</v>
      </c>
      <c r="E736" s="28"/>
      <c r="F736" s="129" t="s">
        <v>425</v>
      </c>
      <c r="G736" s="29" t="s">
        <v>426</v>
      </c>
      <c r="H736" s="31" t="s">
        <v>427</v>
      </c>
      <c r="I736" s="30" t="s">
        <v>371</v>
      </c>
      <c r="J736" s="30" t="s">
        <v>32</v>
      </c>
      <c r="K736" s="18" t="s">
        <v>19</v>
      </c>
      <c r="L736" s="19" t="s">
        <v>428</v>
      </c>
      <c r="M736" s="19">
        <v>65.42</v>
      </c>
      <c r="N736" s="19">
        <v>5.5</v>
      </c>
      <c r="O736" s="21">
        <v>69.02</v>
      </c>
      <c r="P736" s="31" t="s">
        <v>22</v>
      </c>
      <c r="Q736" s="22" t="s">
        <v>23</v>
      </c>
      <c r="R736" s="32"/>
      <c r="S736" s="33"/>
    </row>
    <row r="737" spans="1:19">
      <c r="A737" s="25"/>
      <c r="B737" s="26"/>
      <c r="C737" s="27"/>
      <c r="D737" s="28"/>
      <c r="E737" s="28"/>
      <c r="F737" s="130"/>
      <c r="G737" s="29"/>
      <c r="H737" s="31"/>
      <c r="I737" s="34"/>
      <c r="J737" s="30"/>
      <c r="K737" s="18"/>
      <c r="L737" s="92"/>
      <c r="M737" s="19"/>
      <c r="N737" s="19"/>
      <c r="O737" s="93">
        <f>SUM(O2:O736)</f>
        <v>85405.24</v>
      </c>
      <c r="P737" s="31"/>
      <c r="Q737" s="22"/>
      <c r="R737" s="112"/>
      <c r="S737" s="56"/>
    </row>
    <row r="738" spans="1:19" s="199" customFormat="1" ht="13.5" customHeight="1">
      <c r="A738" s="184"/>
      <c r="B738" s="185"/>
      <c r="C738" s="186"/>
      <c r="D738" s="187"/>
      <c r="E738" s="187"/>
      <c r="F738" s="157"/>
      <c r="G738" s="188"/>
      <c r="H738" s="189"/>
      <c r="I738" s="190"/>
      <c r="J738" s="191"/>
      <c r="K738" s="192"/>
      <c r="L738" s="193"/>
      <c r="M738" s="194"/>
      <c r="N738" s="194"/>
      <c r="O738" s="195"/>
      <c r="P738" s="189"/>
      <c r="Q738" s="196"/>
      <c r="R738" s="197"/>
      <c r="S738" s="198"/>
    </row>
    <row r="739" spans="1:19" s="199" customFormat="1">
      <c r="A739" s="184"/>
      <c r="B739" s="185"/>
      <c r="C739" s="186"/>
      <c r="D739" s="187"/>
      <c r="E739" s="187"/>
      <c r="F739" s="157"/>
      <c r="G739" s="188"/>
      <c r="H739" s="189"/>
      <c r="I739" s="190"/>
      <c r="J739" s="191"/>
      <c r="K739" s="192"/>
      <c r="L739" s="193"/>
      <c r="M739" s="194"/>
      <c r="N739" s="194"/>
      <c r="O739" s="195"/>
      <c r="P739" s="189"/>
      <c r="Q739" s="196"/>
      <c r="R739" s="197"/>
      <c r="S739" s="198"/>
    </row>
    <row r="740" spans="1:19" s="199" customFormat="1">
      <c r="A740" s="184"/>
      <c r="B740" s="185"/>
      <c r="C740" s="186"/>
      <c r="D740" s="187"/>
      <c r="E740" s="187"/>
      <c r="F740" s="157"/>
      <c r="G740" s="188"/>
      <c r="H740" s="189"/>
      <c r="I740" s="190"/>
      <c r="J740" s="191"/>
      <c r="K740" s="192"/>
      <c r="L740" s="193"/>
      <c r="M740" s="194"/>
      <c r="N740" s="194"/>
      <c r="O740" s="195"/>
      <c r="P740" s="189"/>
      <c r="Q740" s="196"/>
      <c r="R740" s="197"/>
      <c r="S740" s="198"/>
    </row>
    <row r="741" spans="1:19">
      <c r="E741" s="3" t="s">
        <v>2638</v>
      </c>
      <c r="F741" s="200">
        <v>7516.62</v>
      </c>
      <c r="M741" s="3" t="s">
        <v>2600</v>
      </c>
    </row>
    <row r="742" spans="1:19">
      <c r="E742" s="3" t="s">
        <v>275</v>
      </c>
      <c r="F742" s="200">
        <v>3889.68</v>
      </c>
    </row>
    <row r="743" spans="1:19">
      <c r="E743" s="3" t="s">
        <v>2639</v>
      </c>
      <c r="F743" s="200">
        <v>3718</v>
      </c>
    </row>
    <row r="744" spans="1:19">
      <c r="E744" s="3" t="s">
        <v>2640</v>
      </c>
      <c r="F744" s="200">
        <v>1353.29</v>
      </c>
    </row>
    <row r="745" spans="1:19">
      <c r="E745" s="3" t="s">
        <v>179</v>
      </c>
      <c r="F745" s="200">
        <v>5730.7</v>
      </c>
    </row>
    <row r="746" spans="1:19">
      <c r="E746" s="3" t="s">
        <v>2641</v>
      </c>
      <c r="F746" s="200">
        <v>8443.07</v>
      </c>
    </row>
    <row r="747" spans="1:19">
      <c r="E747" s="3" t="s">
        <v>2642</v>
      </c>
      <c r="F747" s="200">
        <v>17969.22</v>
      </c>
    </row>
    <row r="748" spans="1:19">
      <c r="E748" s="3" t="s">
        <v>2643</v>
      </c>
      <c r="F748" s="200">
        <v>17563.5</v>
      </c>
    </row>
    <row r="749" spans="1:19">
      <c r="E749" s="3" t="s">
        <v>523</v>
      </c>
      <c r="F749" s="200">
        <v>11993.56</v>
      </c>
    </row>
    <row r="750" spans="1:19">
      <c r="E750" s="3" t="s">
        <v>2644</v>
      </c>
      <c r="F750" s="200">
        <v>7227.59</v>
      </c>
    </row>
    <row r="751" spans="1:19">
      <c r="F751" s="201">
        <f>SUM(F741:F750)</f>
        <v>85405.23</v>
      </c>
    </row>
  </sheetData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topLeftCell="A81" zoomScaleNormal="100" workbookViewId="0">
      <selection activeCell="O101" sqref="O101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166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172" customWidth="1"/>
    <col min="17" max="18" width="10.7109375" style="3" customWidth="1"/>
    <col min="19" max="19" width="10.7109375" style="5" customWidth="1"/>
    <col min="20" max="1005" width="10.7109375" style="3" customWidth="1"/>
    <col min="1006" max="1016" width="9.140625" style="3" customWidth="1"/>
    <col min="1017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167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23" t="s">
        <v>16</v>
      </c>
      <c r="R1" s="7" t="s">
        <v>17</v>
      </c>
      <c r="S1" s="14"/>
    </row>
    <row r="2" spans="1:19" ht="22.5">
      <c r="A2" s="25" t="s">
        <v>24</v>
      </c>
      <c r="B2" s="26" t="s">
        <v>35</v>
      </c>
      <c r="C2" s="27"/>
      <c r="D2" s="28" t="s">
        <v>36</v>
      </c>
      <c r="E2" s="28"/>
      <c r="F2" s="129" t="s">
        <v>37</v>
      </c>
      <c r="G2" s="29" t="s">
        <v>38</v>
      </c>
      <c r="H2" s="31" t="s">
        <v>39</v>
      </c>
      <c r="I2" s="30" t="s">
        <v>40</v>
      </c>
      <c r="J2" s="30" t="s">
        <v>32</v>
      </c>
      <c r="K2" s="18" t="s">
        <v>19</v>
      </c>
      <c r="L2" s="19" t="s">
        <v>41</v>
      </c>
      <c r="M2" s="19">
        <v>121.29</v>
      </c>
      <c r="N2" s="19">
        <v>5.5</v>
      </c>
      <c r="O2" s="21">
        <v>127.96</v>
      </c>
      <c r="P2" s="31" t="s">
        <v>553</v>
      </c>
      <c r="Q2" s="22" t="s">
        <v>42</v>
      </c>
      <c r="R2" s="32"/>
      <c r="S2" s="33"/>
    </row>
    <row r="3" spans="1:19" ht="22.5">
      <c r="A3" s="25" t="s">
        <v>24</v>
      </c>
      <c r="B3" s="26" t="s">
        <v>35</v>
      </c>
      <c r="C3" s="27"/>
      <c r="D3" s="28" t="s">
        <v>36</v>
      </c>
      <c r="E3" s="44"/>
      <c r="F3" s="129" t="s">
        <v>544</v>
      </c>
      <c r="G3" s="29" t="s">
        <v>545</v>
      </c>
      <c r="H3" s="31" t="s">
        <v>546</v>
      </c>
      <c r="I3" s="30" t="s">
        <v>547</v>
      </c>
      <c r="J3" s="30" t="s">
        <v>32</v>
      </c>
      <c r="K3" s="18" t="s">
        <v>19</v>
      </c>
      <c r="L3" s="19" t="s">
        <v>20</v>
      </c>
      <c r="M3" s="19">
        <v>0</v>
      </c>
      <c r="N3" s="19">
        <v>0</v>
      </c>
      <c r="O3" s="21">
        <v>0</v>
      </c>
      <c r="P3" s="31" t="s">
        <v>22</v>
      </c>
      <c r="Q3" s="22" t="s">
        <v>23</v>
      </c>
      <c r="R3" s="32"/>
      <c r="S3" s="33"/>
    </row>
    <row r="4" spans="1:19" ht="22.5">
      <c r="A4" s="25" t="s">
        <v>24</v>
      </c>
      <c r="B4" s="26" t="s">
        <v>35</v>
      </c>
      <c r="C4" s="27" t="s">
        <v>26</v>
      </c>
      <c r="D4" s="28" t="s">
        <v>36</v>
      </c>
      <c r="E4" s="28"/>
      <c r="F4" s="129" t="s">
        <v>558</v>
      </c>
      <c r="G4" s="29" t="s">
        <v>559</v>
      </c>
      <c r="H4" s="31" t="s">
        <v>560</v>
      </c>
      <c r="I4" s="30" t="s">
        <v>558</v>
      </c>
      <c r="J4" s="30" t="s">
        <v>32</v>
      </c>
      <c r="K4" s="18" t="s">
        <v>19</v>
      </c>
      <c r="L4" s="19" t="s">
        <v>41</v>
      </c>
      <c r="M4" s="19">
        <v>54.71</v>
      </c>
      <c r="N4" s="19">
        <v>2.1</v>
      </c>
      <c r="O4" s="21">
        <v>55.86</v>
      </c>
      <c r="P4" s="31" t="s">
        <v>110</v>
      </c>
      <c r="Q4" s="22" t="s">
        <v>42</v>
      </c>
      <c r="R4" s="32"/>
      <c r="S4" s="33"/>
    </row>
    <row r="5" spans="1:19" ht="22.5">
      <c r="A5" s="25" t="s">
        <v>24</v>
      </c>
      <c r="B5" s="26" t="s">
        <v>35</v>
      </c>
      <c r="C5" s="27"/>
      <c r="D5" s="28" t="s">
        <v>36</v>
      </c>
      <c r="E5" s="28"/>
      <c r="F5" s="129" t="s">
        <v>591</v>
      </c>
      <c r="G5" s="29" t="s">
        <v>592</v>
      </c>
      <c r="H5" s="31" t="s">
        <v>593</v>
      </c>
      <c r="I5" s="30" t="s">
        <v>594</v>
      </c>
      <c r="J5" s="30" t="s">
        <v>32</v>
      </c>
      <c r="K5" s="18" t="s">
        <v>19</v>
      </c>
      <c r="L5" s="19" t="s">
        <v>20</v>
      </c>
      <c r="M5" s="19">
        <v>28.42</v>
      </c>
      <c r="N5" s="19">
        <v>0</v>
      </c>
      <c r="O5" s="21">
        <v>28.42</v>
      </c>
      <c r="P5" s="31" t="s">
        <v>22</v>
      </c>
      <c r="Q5" s="22" t="s">
        <v>23</v>
      </c>
      <c r="R5" s="32"/>
      <c r="S5" s="33"/>
    </row>
    <row r="6" spans="1:19" ht="22.5">
      <c r="A6" s="25" t="s">
        <v>24</v>
      </c>
      <c r="B6" s="26" t="s">
        <v>35</v>
      </c>
      <c r="C6" s="27"/>
      <c r="D6" s="28" t="s">
        <v>36</v>
      </c>
      <c r="E6" s="28"/>
      <c r="F6" s="129" t="s">
        <v>685</v>
      </c>
      <c r="G6" s="29" t="s">
        <v>686</v>
      </c>
      <c r="H6" s="31" t="s">
        <v>687</v>
      </c>
      <c r="I6" s="30" t="s">
        <v>688</v>
      </c>
      <c r="J6" s="30" t="s">
        <v>32</v>
      </c>
      <c r="K6" s="18" t="s">
        <v>19</v>
      </c>
      <c r="L6" s="67" t="s">
        <v>20</v>
      </c>
      <c r="M6" s="67">
        <v>47.05</v>
      </c>
      <c r="N6" s="67">
        <v>20</v>
      </c>
      <c r="O6" s="68">
        <v>56.46</v>
      </c>
      <c r="P6" s="31" t="s">
        <v>22</v>
      </c>
      <c r="Q6" s="22" t="s">
        <v>23</v>
      </c>
      <c r="R6" s="32"/>
      <c r="S6" s="33"/>
    </row>
    <row r="7" spans="1:19" ht="22.5">
      <c r="A7" s="25" t="s">
        <v>24</v>
      </c>
      <c r="B7" s="26" t="s">
        <v>35</v>
      </c>
      <c r="C7" s="27" t="s">
        <v>26</v>
      </c>
      <c r="D7" s="28" t="s">
        <v>36</v>
      </c>
      <c r="E7" s="28"/>
      <c r="F7" s="129" t="s">
        <v>138</v>
      </c>
      <c r="G7" s="29" t="s">
        <v>139</v>
      </c>
      <c r="H7" s="31" t="s">
        <v>140</v>
      </c>
      <c r="I7" s="30" t="s">
        <v>141</v>
      </c>
      <c r="J7" s="30" t="s">
        <v>32</v>
      </c>
      <c r="K7" s="18" t="s">
        <v>19</v>
      </c>
      <c r="L7" s="19" t="s">
        <v>20</v>
      </c>
      <c r="M7" s="67">
        <v>94.45</v>
      </c>
      <c r="N7" s="67">
        <v>2.1</v>
      </c>
      <c r="O7" s="68">
        <v>96.43</v>
      </c>
      <c r="P7" s="31" t="s">
        <v>22</v>
      </c>
      <c r="Q7" s="22" t="s">
        <v>23</v>
      </c>
      <c r="R7" s="32"/>
      <c r="S7" s="33"/>
    </row>
    <row r="8" spans="1:19" ht="22.5">
      <c r="A8" s="25" t="s">
        <v>24</v>
      </c>
      <c r="B8" s="26" t="s">
        <v>35</v>
      </c>
      <c r="C8" s="27" t="s">
        <v>26</v>
      </c>
      <c r="D8" s="28" t="s">
        <v>36</v>
      </c>
      <c r="E8" s="28"/>
      <c r="F8" s="129" t="s">
        <v>810</v>
      </c>
      <c r="G8" s="29" t="s">
        <v>811</v>
      </c>
      <c r="H8" s="31" t="s">
        <v>812</v>
      </c>
      <c r="I8" s="30" t="s">
        <v>813</v>
      </c>
      <c r="J8" s="30" t="s">
        <v>32</v>
      </c>
      <c r="K8" s="18" t="s">
        <v>19</v>
      </c>
      <c r="L8" s="19" t="s">
        <v>20</v>
      </c>
      <c r="M8" s="19">
        <v>202.04</v>
      </c>
      <c r="N8" s="19">
        <v>5.5</v>
      </c>
      <c r="O8" s="21">
        <v>213.15</v>
      </c>
      <c r="P8" s="31" t="s">
        <v>22</v>
      </c>
      <c r="Q8" s="22" t="s">
        <v>23</v>
      </c>
      <c r="R8" s="32"/>
      <c r="S8" s="33"/>
    </row>
    <row r="9" spans="1:19" ht="30">
      <c r="A9" s="25" t="s">
        <v>24</v>
      </c>
      <c r="B9" s="26" t="s">
        <v>35</v>
      </c>
      <c r="C9" s="27" t="s">
        <v>26</v>
      </c>
      <c r="D9" s="28" t="s">
        <v>36</v>
      </c>
      <c r="E9" s="28"/>
      <c r="F9" s="129" t="s">
        <v>865</v>
      </c>
      <c r="G9" s="29" t="s">
        <v>866</v>
      </c>
      <c r="H9" s="31" t="s">
        <v>867</v>
      </c>
      <c r="I9" s="30" t="s">
        <v>696</v>
      </c>
      <c r="J9" s="30" t="s">
        <v>32</v>
      </c>
      <c r="K9" s="18" t="s">
        <v>19</v>
      </c>
      <c r="L9" s="92" t="s">
        <v>861</v>
      </c>
      <c r="M9" s="19">
        <v>59.59</v>
      </c>
      <c r="N9" s="19">
        <v>5.5</v>
      </c>
      <c r="O9" s="93">
        <v>62.87</v>
      </c>
      <c r="P9" s="31" t="s">
        <v>85</v>
      </c>
      <c r="Q9" s="22" t="s">
        <v>42</v>
      </c>
      <c r="R9" s="32"/>
      <c r="S9" s="33"/>
    </row>
    <row r="10" spans="1:19" ht="22.5">
      <c r="A10" s="25" t="s">
        <v>24</v>
      </c>
      <c r="B10" s="26" t="s">
        <v>35</v>
      </c>
      <c r="C10" s="27" t="s">
        <v>26</v>
      </c>
      <c r="D10" s="28" t="s">
        <v>36</v>
      </c>
      <c r="E10" s="28"/>
      <c r="F10" s="129" t="s">
        <v>868</v>
      </c>
      <c r="G10" s="29" t="s">
        <v>869</v>
      </c>
      <c r="H10" s="31" t="s">
        <v>870</v>
      </c>
      <c r="I10" s="30" t="s">
        <v>871</v>
      </c>
      <c r="J10" s="30" t="s">
        <v>32</v>
      </c>
      <c r="K10" s="18" t="s">
        <v>19</v>
      </c>
      <c r="L10" s="19" t="s">
        <v>41</v>
      </c>
      <c r="M10" s="19">
        <v>297.44</v>
      </c>
      <c r="N10" s="19">
        <v>5.5</v>
      </c>
      <c r="O10" s="21">
        <v>313.8</v>
      </c>
      <c r="P10" s="31" t="s">
        <v>174</v>
      </c>
      <c r="Q10" s="22" t="s">
        <v>42</v>
      </c>
      <c r="R10" s="32"/>
      <c r="S10" s="33"/>
    </row>
    <row r="11" spans="1:19" ht="22.5">
      <c r="A11" s="25" t="s">
        <v>24</v>
      </c>
      <c r="B11" s="26" t="s">
        <v>35</v>
      </c>
      <c r="C11" s="27"/>
      <c r="D11" s="28" t="s">
        <v>36</v>
      </c>
      <c r="E11" s="28"/>
      <c r="F11" s="129" t="s">
        <v>877</v>
      </c>
      <c r="G11" s="29" t="s">
        <v>878</v>
      </c>
      <c r="H11" s="31" t="s">
        <v>879</v>
      </c>
      <c r="I11" s="30" t="s">
        <v>225</v>
      </c>
      <c r="J11" s="30" t="s">
        <v>32</v>
      </c>
      <c r="K11" s="18" t="s">
        <v>19</v>
      </c>
      <c r="L11" s="19" t="s">
        <v>20</v>
      </c>
      <c r="M11" s="19">
        <v>24.78</v>
      </c>
      <c r="N11" s="19">
        <v>5.5</v>
      </c>
      <c r="O11" s="21">
        <v>26.14</v>
      </c>
      <c r="P11" s="173" t="s">
        <v>22</v>
      </c>
      <c r="Q11" s="22" t="s">
        <v>23</v>
      </c>
      <c r="R11" s="48"/>
      <c r="S11" s="49"/>
    </row>
    <row r="12" spans="1:19" ht="22.5">
      <c r="A12" s="25" t="s">
        <v>24</v>
      </c>
      <c r="B12" s="26" t="s">
        <v>35</v>
      </c>
      <c r="C12" s="27"/>
      <c r="D12" s="28" t="s">
        <v>36</v>
      </c>
      <c r="E12" s="28"/>
      <c r="F12" s="129" t="s">
        <v>892</v>
      </c>
      <c r="G12" s="29" t="s">
        <v>893</v>
      </c>
      <c r="H12" s="31" t="s">
        <v>894</v>
      </c>
      <c r="I12" s="30" t="s">
        <v>895</v>
      </c>
      <c r="J12" s="30" t="s">
        <v>32</v>
      </c>
      <c r="K12" s="18" t="s">
        <v>19</v>
      </c>
      <c r="L12" s="19" t="s">
        <v>41</v>
      </c>
      <c r="M12" s="19">
        <v>104.95</v>
      </c>
      <c r="N12" s="19">
        <v>5.5</v>
      </c>
      <c r="O12" s="21">
        <v>110.72</v>
      </c>
      <c r="P12" s="31" t="s">
        <v>97</v>
      </c>
      <c r="Q12" s="22" t="s">
        <v>42</v>
      </c>
      <c r="R12" s="32"/>
      <c r="S12" s="33"/>
    </row>
    <row r="13" spans="1:19" ht="24">
      <c r="A13" s="25" t="s">
        <v>24</v>
      </c>
      <c r="B13" s="26" t="s">
        <v>35</v>
      </c>
      <c r="C13" s="27"/>
      <c r="D13" s="28" t="s">
        <v>36</v>
      </c>
      <c r="E13" s="28"/>
      <c r="F13" s="129" t="s">
        <v>906</v>
      </c>
      <c r="G13" s="29" t="s">
        <v>907</v>
      </c>
      <c r="H13" s="31" t="s">
        <v>908</v>
      </c>
      <c r="I13" s="30" t="s">
        <v>909</v>
      </c>
      <c r="J13" s="30" t="s">
        <v>32</v>
      </c>
      <c r="K13" s="18" t="s">
        <v>19</v>
      </c>
      <c r="L13" s="19" t="s">
        <v>20</v>
      </c>
      <c r="M13" s="19">
        <v>19.39</v>
      </c>
      <c r="N13" s="19">
        <v>0</v>
      </c>
      <c r="O13" s="21">
        <v>19.39</v>
      </c>
      <c r="P13" s="173" t="s">
        <v>22</v>
      </c>
      <c r="Q13" s="22" t="s">
        <v>23</v>
      </c>
      <c r="R13" s="48"/>
      <c r="S13" s="49"/>
    </row>
    <row r="14" spans="1:19" ht="30">
      <c r="A14" s="25" t="s">
        <v>24</v>
      </c>
      <c r="B14" s="26" t="s">
        <v>35</v>
      </c>
      <c r="C14" s="27" t="s">
        <v>26</v>
      </c>
      <c r="D14" s="28" t="s">
        <v>36</v>
      </c>
      <c r="E14" s="28"/>
      <c r="F14" s="129" t="s">
        <v>941</v>
      </c>
      <c r="G14" s="29" t="s">
        <v>942</v>
      </c>
      <c r="H14" s="31" t="s">
        <v>943</v>
      </c>
      <c r="I14" s="30" t="s">
        <v>944</v>
      </c>
      <c r="J14" s="30" t="s">
        <v>32</v>
      </c>
      <c r="K14" s="18" t="s">
        <v>19</v>
      </c>
      <c r="L14" s="19" t="s">
        <v>945</v>
      </c>
      <c r="M14" s="91">
        <v>40.409999999999997</v>
      </c>
      <c r="N14" s="91">
        <v>5.5</v>
      </c>
      <c r="O14" s="21">
        <v>42.63</v>
      </c>
      <c r="P14" s="31" t="s">
        <v>22</v>
      </c>
      <c r="Q14" s="22" t="s">
        <v>23</v>
      </c>
      <c r="R14" s="32"/>
      <c r="S14" s="33"/>
    </row>
    <row r="15" spans="1:19" ht="22.5">
      <c r="A15" s="25" t="s">
        <v>24</v>
      </c>
      <c r="B15" s="26" t="s">
        <v>35</v>
      </c>
      <c r="C15" s="27" t="s">
        <v>26</v>
      </c>
      <c r="D15" s="28" t="s">
        <v>36</v>
      </c>
      <c r="E15" s="28"/>
      <c r="F15" s="129" t="s">
        <v>946</v>
      </c>
      <c r="G15" s="29" t="s">
        <v>947</v>
      </c>
      <c r="H15" s="31" t="s">
        <v>948</v>
      </c>
      <c r="I15" s="30" t="s">
        <v>949</v>
      </c>
      <c r="J15" s="30" t="s">
        <v>32</v>
      </c>
      <c r="K15" s="18" t="s">
        <v>19</v>
      </c>
      <c r="L15" s="19" t="s">
        <v>20</v>
      </c>
      <c r="M15" s="19">
        <v>39.64</v>
      </c>
      <c r="N15" s="19">
        <v>5.5</v>
      </c>
      <c r="O15" s="21">
        <v>41.82</v>
      </c>
      <c r="P15" s="31" t="s">
        <v>22</v>
      </c>
      <c r="Q15" s="22" t="s">
        <v>23</v>
      </c>
      <c r="R15" s="32"/>
      <c r="S15" s="33"/>
    </row>
    <row r="16" spans="1:19" ht="22.5">
      <c r="A16" s="25" t="s">
        <v>24</v>
      </c>
      <c r="B16" s="26" t="s">
        <v>35</v>
      </c>
      <c r="C16" s="27"/>
      <c r="D16" s="28" t="s">
        <v>36</v>
      </c>
      <c r="E16" s="28"/>
      <c r="F16" s="129" t="s">
        <v>962</v>
      </c>
      <c r="G16" s="29" t="s">
        <v>963</v>
      </c>
      <c r="H16" s="31" t="s">
        <v>964</v>
      </c>
      <c r="I16" s="30" t="s">
        <v>965</v>
      </c>
      <c r="J16" s="30" t="s">
        <v>32</v>
      </c>
      <c r="K16" s="18" t="s">
        <v>19</v>
      </c>
      <c r="L16" s="19" t="s">
        <v>20</v>
      </c>
      <c r="M16" s="19">
        <v>47.05</v>
      </c>
      <c r="N16" s="19">
        <v>0</v>
      </c>
      <c r="O16" s="21">
        <v>47.05</v>
      </c>
      <c r="P16" s="31" t="s">
        <v>22</v>
      </c>
      <c r="Q16" s="22" t="s">
        <v>23</v>
      </c>
      <c r="R16" s="32"/>
      <c r="S16" s="33"/>
    </row>
    <row r="17" spans="1:19" ht="45.75">
      <c r="A17" s="25" t="s">
        <v>24</v>
      </c>
      <c r="B17" s="26" t="s">
        <v>35</v>
      </c>
      <c r="C17" s="60"/>
      <c r="D17" s="61">
        <v>12</v>
      </c>
      <c r="E17" s="61"/>
      <c r="F17" s="154" t="s">
        <v>1000</v>
      </c>
      <c r="G17" s="63" t="s">
        <v>1001</v>
      </c>
      <c r="H17" s="63" t="s">
        <v>1002</v>
      </c>
      <c r="I17" s="80" t="s">
        <v>1003</v>
      </c>
      <c r="J17" s="86" t="s">
        <v>32</v>
      </c>
      <c r="K17" s="50" t="s">
        <v>19</v>
      </c>
      <c r="L17" s="19" t="s">
        <v>20</v>
      </c>
      <c r="M17" s="19">
        <v>31.71</v>
      </c>
      <c r="N17" s="19">
        <v>5.5</v>
      </c>
      <c r="O17" s="21">
        <v>33.450000000000003</v>
      </c>
      <c r="P17" s="63" t="s">
        <v>22</v>
      </c>
      <c r="Q17" s="22" t="s">
        <v>23</v>
      </c>
      <c r="R17" s="64"/>
      <c r="S17" s="65"/>
    </row>
    <row r="18" spans="1:19" ht="22.5">
      <c r="A18" s="25" t="s">
        <v>24</v>
      </c>
      <c r="B18" s="26" t="s">
        <v>35</v>
      </c>
      <c r="C18" s="27" t="s">
        <v>26</v>
      </c>
      <c r="D18" s="28" t="s">
        <v>36</v>
      </c>
      <c r="E18" s="28"/>
      <c r="F18" s="129" t="s">
        <v>1068</v>
      </c>
      <c r="G18" s="29" t="s">
        <v>1069</v>
      </c>
      <c r="H18" s="31" t="s">
        <v>1070</v>
      </c>
      <c r="I18" s="30" t="s">
        <v>1068</v>
      </c>
      <c r="J18" s="30" t="s">
        <v>32</v>
      </c>
      <c r="K18" s="18" t="s">
        <v>19</v>
      </c>
      <c r="L18" s="19" t="s">
        <v>20</v>
      </c>
      <c r="M18" s="19">
        <v>36.54</v>
      </c>
      <c r="N18" s="19">
        <v>0</v>
      </c>
      <c r="O18" s="21">
        <v>36.54</v>
      </c>
      <c r="P18" s="31" t="s">
        <v>22</v>
      </c>
      <c r="Q18" s="22" t="s">
        <v>23</v>
      </c>
      <c r="R18" s="32" t="s">
        <v>0</v>
      </c>
      <c r="S18" s="33"/>
    </row>
    <row r="19" spans="1:19" ht="22.5">
      <c r="A19" s="25" t="s">
        <v>24</v>
      </c>
      <c r="B19" s="26" t="s">
        <v>35</v>
      </c>
      <c r="C19" s="27"/>
      <c r="D19" s="28" t="s">
        <v>36</v>
      </c>
      <c r="E19" s="28"/>
      <c r="F19" s="129" t="s">
        <v>1071</v>
      </c>
      <c r="G19" s="29" t="s">
        <v>1072</v>
      </c>
      <c r="H19" s="31" t="s">
        <v>1073</v>
      </c>
      <c r="I19" s="30" t="s">
        <v>1074</v>
      </c>
      <c r="J19" s="30" t="s">
        <v>32</v>
      </c>
      <c r="K19" s="18" t="s">
        <v>19</v>
      </c>
      <c r="L19" s="19" t="s">
        <v>20</v>
      </c>
      <c r="M19" s="19">
        <v>21.32</v>
      </c>
      <c r="N19" s="19">
        <v>0</v>
      </c>
      <c r="O19" s="21">
        <v>21.32</v>
      </c>
      <c r="P19" s="31" t="s">
        <v>22</v>
      </c>
      <c r="Q19" s="22" t="s">
        <v>23</v>
      </c>
      <c r="R19" s="32"/>
      <c r="S19" s="33"/>
    </row>
    <row r="20" spans="1:19" ht="22.5">
      <c r="A20" s="25" t="s">
        <v>24</v>
      </c>
      <c r="B20" s="26" t="s">
        <v>35</v>
      </c>
      <c r="C20" s="27" t="s">
        <v>26</v>
      </c>
      <c r="D20" s="28" t="s">
        <v>36</v>
      </c>
      <c r="E20" s="28"/>
      <c r="F20" s="129" t="s">
        <v>1084</v>
      </c>
      <c r="G20" s="29" t="s">
        <v>0</v>
      </c>
      <c r="H20" s="31" t="s">
        <v>1085</v>
      </c>
      <c r="I20" s="30" t="s">
        <v>1086</v>
      </c>
      <c r="J20" s="30" t="s">
        <v>32</v>
      </c>
      <c r="K20" s="18" t="s">
        <v>19</v>
      </c>
      <c r="L20" s="128" t="s">
        <v>1087</v>
      </c>
      <c r="M20" s="128"/>
      <c r="N20" s="41"/>
      <c r="O20" s="76"/>
      <c r="P20" s="31" t="s">
        <v>22</v>
      </c>
      <c r="Q20" s="22" t="s">
        <v>23</v>
      </c>
      <c r="R20" s="32"/>
      <c r="S20" s="33"/>
    </row>
    <row r="21" spans="1:19" ht="22.5">
      <c r="A21" s="25" t="s">
        <v>24</v>
      </c>
      <c r="B21" s="26" t="s">
        <v>35</v>
      </c>
      <c r="C21" s="27" t="s">
        <v>26</v>
      </c>
      <c r="D21" s="28" t="s">
        <v>36</v>
      </c>
      <c r="E21" s="28"/>
      <c r="F21" s="129" t="s">
        <v>1119</v>
      </c>
      <c r="G21" s="29" t="s">
        <v>1120</v>
      </c>
      <c r="H21" s="31" t="s">
        <v>1121</v>
      </c>
      <c r="I21" s="30" t="s">
        <v>1122</v>
      </c>
      <c r="J21" s="30" t="s">
        <v>32</v>
      </c>
      <c r="K21" s="18" t="s">
        <v>19</v>
      </c>
      <c r="L21" s="19" t="s">
        <v>20</v>
      </c>
      <c r="M21" s="19">
        <v>81.78</v>
      </c>
      <c r="N21" s="19">
        <v>5.5</v>
      </c>
      <c r="O21" s="21">
        <v>86.28</v>
      </c>
      <c r="P21" s="31" t="s">
        <v>22</v>
      </c>
      <c r="Q21" s="22" t="s">
        <v>23</v>
      </c>
      <c r="R21" s="32"/>
      <c r="S21" s="33"/>
    </row>
    <row r="22" spans="1:19" ht="22.5">
      <c r="A22" s="25" t="s">
        <v>24</v>
      </c>
      <c r="B22" s="26" t="s">
        <v>35</v>
      </c>
      <c r="C22" s="27"/>
      <c r="D22" s="28" t="s">
        <v>36</v>
      </c>
      <c r="E22" s="28"/>
      <c r="F22" s="154" t="s">
        <v>1141</v>
      </c>
      <c r="G22" s="62" t="s">
        <v>1142</v>
      </c>
      <c r="H22" s="31" t="s">
        <v>1143</v>
      </c>
      <c r="I22" s="30" t="s">
        <v>1144</v>
      </c>
      <c r="J22" s="30" t="s">
        <v>32</v>
      </c>
      <c r="K22" s="18" t="s">
        <v>19</v>
      </c>
      <c r="L22" s="19" t="s">
        <v>20</v>
      </c>
      <c r="M22" s="19">
        <v>39.590000000000003</v>
      </c>
      <c r="N22" s="19">
        <v>0</v>
      </c>
      <c r="O22" s="21">
        <v>39.590000000000003</v>
      </c>
      <c r="P22" s="31" t="s">
        <v>22</v>
      </c>
      <c r="Q22" s="22" t="s">
        <v>23</v>
      </c>
      <c r="R22" s="32">
        <v>2</v>
      </c>
      <c r="S22" s="33" t="s">
        <v>1145</v>
      </c>
    </row>
    <row r="23" spans="1:19" ht="22.5">
      <c r="A23" s="25" t="s">
        <v>24</v>
      </c>
      <c r="B23" s="26" t="s">
        <v>35</v>
      </c>
      <c r="C23" s="27" t="s">
        <v>26</v>
      </c>
      <c r="D23" s="28" t="s">
        <v>36</v>
      </c>
      <c r="E23" s="28"/>
      <c r="F23" s="129" t="s">
        <v>160</v>
      </c>
      <c r="G23" s="29" t="s">
        <v>161</v>
      </c>
      <c r="H23" s="31" t="s">
        <v>162</v>
      </c>
      <c r="I23" s="30" t="s">
        <v>163</v>
      </c>
      <c r="J23" s="30" t="s">
        <v>32</v>
      </c>
      <c r="K23" s="18" t="s">
        <v>19</v>
      </c>
      <c r="L23" s="19" t="s">
        <v>20</v>
      </c>
      <c r="M23" s="19">
        <v>92.95</v>
      </c>
      <c r="N23" s="19">
        <v>2.1</v>
      </c>
      <c r="O23" s="21">
        <v>94.9</v>
      </c>
      <c r="P23" s="31" t="s">
        <v>22</v>
      </c>
      <c r="Q23" s="22" t="s">
        <v>23</v>
      </c>
      <c r="R23" s="32"/>
      <c r="S23" s="33"/>
    </row>
    <row r="24" spans="1:19" ht="22.5">
      <c r="A24" s="25" t="s">
        <v>24</v>
      </c>
      <c r="B24" s="26" t="s">
        <v>35</v>
      </c>
      <c r="C24" s="27"/>
      <c r="D24" s="28" t="s">
        <v>36</v>
      </c>
      <c r="E24" s="28"/>
      <c r="F24" s="155" t="s">
        <v>1200</v>
      </c>
      <c r="G24" s="29" t="s">
        <v>1201</v>
      </c>
      <c r="H24" s="31" t="s">
        <v>1202</v>
      </c>
      <c r="I24" s="30"/>
      <c r="J24" s="30" t="s">
        <v>32</v>
      </c>
      <c r="K24" s="18" t="s">
        <v>19</v>
      </c>
      <c r="L24" s="19" t="s">
        <v>20</v>
      </c>
      <c r="M24" s="19">
        <v>49.54</v>
      </c>
      <c r="N24" s="19">
        <v>5.5</v>
      </c>
      <c r="O24" s="21">
        <v>52.26</v>
      </c>
      <c r="P24" s="31" t="s">
        <v>22</v>
      </c>
      <c r="Q24" s="22" t="s">
        <v>23</v>
      </c>
      <c r="R24" s="32"/>
      <c r="S24" s="33"/>
    </row>
    <row r="25" spans="1:19" ht="22.5">
      <c r="A25" s="25" t="s">
        <v>24</v>
      </c>
      <c r="B25" s="26" t="s">
        <v>35</v>
      </c>
      <c r="C25" s="27" t="s">
        <v>26</v>
      </c>
      <c r="D25" s="28" t="s">
        <v>36</v>
      </c>
      <c r="E25" s="28"/>
      <c r="F25" s="129" t="s">
        <v>1219</v>
      </c>
      <c r="G25" s="29" t="s">
        <v>1220</v>
      </c>
      <c r="H25" s="31" t="s">
        <v>1221</v>
      </c>
      <c r="I25" s="30" t="s">
        <v>1040</v>
      </c>
      <c r="J25" s="30" t="s">
        <v>1222</v>
      </c>
      <c r="K25" s="18" t="s">
        <v>19</v>
      </c>
      <c r="L25" s="19" t="s">
        <v>20</v>
      </c>
      <c r="M25" s="19">
        <v>58.36</v>
      </c>
      <c r="N25" s="19">
        <v>2.1</v>
      </c>
      <c r="O25" s="21">
        <v>59.59</v>
      </c>
      <c r="P25" s="31" t="s">
        <v>133</v>
      </c>
      <c r="Q25" s="22" t="s">
        <v>23</v>
      </c>
      <c r="R25" s="32"/>
      <c r="S25" s="33"/>
    </row>
    <row r="26" spans="1:19" ht="22.5">
      <c r="A26" s="25" t="s">
        <v>24</v>
      </c>
      <c r="B26" s="26" t="s">
        <v>35</v>
      </c>
      <c r="C26" s="60"/>
      <c r="D26" s="61">
        <v>12</v>
      </c>
      <c r="E26" s="61"/>
      <c r="F26" s="154" t="s">
        <v>1270</v>
      </c>
      <c r="G26" s="62" t="s">
        <v>1271</v>
      </c>
      <c r="H26" s="62" t="s">
        <v>1272</v>
      </c>
      <c r="I26" s="62" t="s">
        <v>1273</v>
      </c>
      <c r="J26" s="86" t="s">
        <v>32</v>
      </c>
      <c r="K26" s="18" t="s">
        <v>19</v>
      </c>
      <c r="L26" s="19" t="s">
        <v>20</v>
      </c>
      <c r="M26" s="19">
        <v>366.83</v>
      </c>
      <c r="N26" s="19">
        <v>2.1</v>
      </c>
      <c r="O26" s="21">
        <v>374.53</v>
      </c>
      <c r="P26" s="63" t="s">
        <v>22</v>
      </c>
      <c r="Q26" s="22" t="s">
        <v>23</v>
      </c>
      <c r="R26" s="64"/>
      <c r="S26" s="65"/>
    </row>
    <row r="27" spans="1:19" ht="24">
      <c r="A27" s="25" t="s">
        <v>24</v>
      </c>
      <c r="B27" s="26" t="s">
        <v>35</v>
      </c>
      <c r="C27" s="27"/>
      <c r="D27" s="28" t="s">
        <v>36</v>
      </c>
      <c r="E27" s="28"/>
      <c r="F27" s="129" t="s">
        <v>1277</v>
      </c>
      <c r="G27" s="29" t="s">
        <v>1278</v>
      </c>
      <c r="H27" s="31" t="s">
        <v>1279</v>
      </c>
      <c r="I27" s="30" t="s">
        <v>1280</v>
      </c>
      <c r="J27" s="30" t="s">
        <v>32</v>
      </c>
      <c r="K27" s="18" t="s">
        <v>19</v>
      </c>
      <c r="L27" s="19" t="s">
        <v>20</v>
      </c>
      <c r="M27" s="19">
        <v>16.73</v>
      </c>
      <c r="N27" s="19">
        <v>0</v>
      </c>
      <c r="O27" s="21">
        <v>16.73</v>
      </c>
      <c r="P27" s="31" t="s">
        <v>22</v>
      </c>
      <c r="Q27" s="22" t="s">
        <v>23</v>
      </c>
      <c r="R27" s="32">
        <v>2</v>
      </c>
      <c r="S27" s="33" t="s">
        <v>1281</v>
      </c>
    </row>
    <row r="28" spans="1:19" ht="22.5">
      <c r="A28" s="25" t="s">
        <v>24</v>
      </c>
      <c r="B28" s="26" t="s">
        <v>35</v>
      </c>
      <c r="C28" s="27"/>
      <c r="D28" s="28" t="s">
        <v>36</v>
      </c>
      <c r="E28" s="28"/>
      <c r="F28" s="129" t="s">
        <v>1319</v>
      </c>
      <c r="G28" s="29" t="s">
        <v>1320</v>
      </c>
      <c r="H28" s="31" t="s">
        <v>1321</v>
      </c>
      <c r="I28" s="30" t="s">
        <v>1322</v>
      </c>
      <c r="J28" s="30" t="s">
        <v>32</v>
      </c>
      <c r="K28" s="18" t="s">
        <v>19</v>
      </c>
      <c r="L28" s="19" t="s">
        <v>20</v>
      </c>
      <c r="M28" s="19">
        <v>36.54</v>
      </c>
      <c r="N28" s="19">
        <v>0</v>
      </c>
      <c r="O28" s="21">
        <v>36.54</v>
      </c>
      <c r="P28" s="31" t="s">
        <v>22</v>
      </c>
      <c r="Q28" s="22" t="s">
        <v>23</v>
      </c>
      <c r="R28" s="32"/>
      <c r="S28" s="33"/>
    </row>
    <row r="29" spans="1:19" ht="22.5">
      <c r="A29" s="25" t="s">
        <v>24</v>
      </c>
      <c r="B29" s="26" t="s">
        <v>35</v>
      </c>
      <c r="C29" s="27" t="s">
        <v>26</v>
      </c>
      <c r="D29" s="28" t="s">
        <v>36</v>
      </c>
      <c r="E29" s="28"/>
      <c r="F29" s="129" t="s">
        <v>199</v>
      </c>
      <c r="G29" s="29" t="s">
        <v>200</v>
      </c>
      <c r="H29" s="31" t="s">
        <v>201</v>
      </c>
      <c r="I29" s="30" t="s">
        <v>198</v>
      </c>
      <c r="J29" s="30" t="s">
        <v>32</v>
      </c>
      <c r="K29" s="18" t="s">
        <v>19</v>
      </c>
      <c r="L29" s="19" t="s">
        <v>20</v>
      </c>
      <c r="M29" s="19">
        <v>91.46</v>
      </c>
      <c r="N29" s="19">
        <v>2.1</v>
      </c>
      <c r="O29" s="21">
        <v>93.38</v>
      </c>
      <c r="P29" s="31" t="s">
        <v>22</v>
      </c>
      <c r="Q29" s="22" t="s">
        <v>23</v>
      </c>
      <c r="R29" s="32"/>
      <c r="S29" s="33"/>
    </row>
    <row r="30" spans="1:19" ht="22.5">
      <c r="A30" s="25" t="s">
        <v>24</v>
      </c>
      <c r="B30" s="26" t="s">
        <v>35</v>
      </c>
      <c r="C30" s="27" t="s">
        <v>26</v>
      </c>
      <c r="D30" s="28" t="s">
        <v>36</v>
      </c>
      <c r="E30" s="28"/>
      <c r="F30" s="129" t="s">
        <v>205</v>
      </c>
      <c r="G30" s="29" t="s">
        <v>206</v>
      </c>
      <c r="H30" s="31" t="s">
        <v>207</v>
      </c>
      <c r="I30" s="30" t="s">
        <v>132</v>
      </c>
      <c r="J30" s="30" t="s">
        <v>32</v>
      </c>
      <c r="K30" s="18" t="s">
        <v>19</v>
      </c>
      <c r="L30" s="19" t="s">
        <v>20</v>
      </c>
      <c r="M30" s="19">
        <v>81.78</v>
      </c>
      <c r="N30" s="19">
        <v>5.5</v>
      </c>
      <c r="O30" s="21">
        <v>86.28</v>
      </c>
      <c r="P30" s="31" t="s">
        <v>22</v>
      </c>
      <c r="Q30" s="22" t="s">
        <v>23</v>
      </c>
      <c r="R30" s="32"/>
      <c r="S30" s="33"/>
    </row>
    <row r="31" spans="1:19" ht="22.5">
      <c r="A31" s="25" t="s">
        <v>24</v>
      </c>
      <c r="B31" s="26" t="s">
        <v>35</v>
      </c>
      <c r="C31" s="27"/>
      <c r="D31" s="28" t="s">
        <v>36</v>
      </c>
      <c r="E31" s="28"/>
      <c r="F31" s="129" t="s">
        <v>211</v>
      </c>
      <c r="G31" s="29" t="s">
        <v>212</v>
      </c>
      <c r="H31" s="31" t="s">
        <v>213</v>
      </c>
      <c r="I31" s="30" t="s">
        <v>107</v>
      </c>
      <c r="J31" s="30" t="s">
        <v>32</v>
      </c>
      <c r="K31" s="18" t="s">
        <v>19</v>
      </c>
      <c r="L31" s="19" t="s">
        <v>20</v>
      </c>
      <c r="M31" s="19">
        <v>34.69</v>
      </c>
      <c r="N31" s="19">
        <v>5.5</v>
      </c>
      <c r="O31" s="21">
        <v>36.6</v>
      </c>
      <c r="P31" s="31" t="s">
        <v>110</v>
      </c>
      <c r="Q31" s="22" t="s">
        <v>42</v>
      </c>
      <c r="R31" s="32"/>
      <c r="S31" s="33"/>
    </row>
    <row r="32" spans="1:19" ht="22.5">
      <c r="A32" s="25" t="s">
        <v>24</v>
      </c>
      <c r="B32" s="26" t="s">
        <v>35</v>
      </c>
      <c r="C32" s="27"/>
      <c r="D32" s="28" t="s">
        <v>36</v>
      </c>
      <c r="E32" s="28"/>
      <c r="F32" s="129" t="s">
        <v>1373</v>
      </c>
      <c r="G32" s="29" t="s">
        <v>1374</v>
      </c>
      <c r="H32" s="31" t="s">
        <v>1375</v>
      </c>
      <c r="I32" s="30" t="s">
        <v>1376</v>
      </c>
      <c r="J32" s="30" t="s">
        <v>32</v>
      </c>
      <c r="K32" s="18" t="s">
        <v>19</v>
      </c>
      <c r="L32" s="19" t="s">
        <v>41</v>
      </c>
      <c r="M32" s="19">
        <v>45.68</v>
      </c>
      <c r="N32" s="19">
        <v>5.5</v>
      </c>
      <c r="O32" s="21">
        <v>48.19</v>
      </c>
      <c r="P32" s="31" t="s">
        <v>1377</v>
      </c>
      <c r="Q32" s="22" t="s">
        <v>42</v>
      </c>
      <c r="R32" s="32"/>
      <c r="S32" s="33"/>
    </row>
    <row r="33" spans="1:19" ht="22.5">
      <c r="A33" s="25" t="s">
        <v>24</v>
      </c>
      <c r="B33" s="26" t="s">
        <v>35</v>
      </c>
      <c r="C33" s="27" t="s">
        <v>26</v>
      </c>
      <c r="D33" s="28" t="s">
        <v>36</v>
      </c>
      <c r="E33" s="28"/>
      <c r="F33" s="129" t="s">
        <v>1379</v>
      </c>
      <c r="G33" s="29" t="s">
        <v>1380</v>
      </c>
      <c r="H33" s="31" t="s">
        <v>1381</v>
      </c>
      <c r="I33" s="30" t="s">
        <v>1382</v>
      </c>
      <c r="J33" s="30" t="s">
        <v>32</v>
      </c>
      <c r="K33" s="18" t="s">
        <v>19</v>
      </c>
      <c r="L33" s="19" t="s">
        <v>20</v>
      </c>
      <c r="M33" s="19">
        <v>74.56</v>
      </c>
      <c r="N33" s="19">
        <v>2.1</v>
      </c>
      <c r="O33" s="21">
        <v>76.13</v>
      </c>
      <c r="P33" s="31" t="s">
        <v>22</v>
      </c>
      <c r="Q33" s="22" t="s">
        <v>23</v>
      </c>
      <c r="R33" s="32"/>
      <c r="S33" s="33"/>
    </row>
    <row r="34" spans="1:19" ht="22.5">
      <c r="A34" s="25" t="s">
        <v>24</v>
      </c>
      <c r="B34" s="26" t="s">
        <v>35</v>
      </c>
      <c r="C34" s="27"/>
      <c r="D34" s="28" t="s">
        <v>36</v>
      </c>
      <c r="E34" s="28"/>
      <c r="F34" s="129" t="s">
        <v>219</v>
      </c>
      <c r="G34" s="29" t="s">
        <v>220</v>
      </c>
      <c r="H34" s="31" t="s">
        <v>221</v>
      </c>
      <c r="I34" s="30" t="s">
        <v>124</v>
      </c>
      <c r="J34" s="30" t="s">
        <v>18</v>
      </c>
      <c r="K34" s="18" t="s">
        <v>19</v>
      </c>
      <c r="L34" s="19" t="s">
        <v>20</v>
      </c>
      <c r="M34" s="19">
        <v>114.32</v>
      </c>
      <c r="N34" s="19">
        <v>2.1</v>
      </c>
      <c r="O34" s="21">
        <v>116.72</v>
      </c>
      <c r="P34" s="31" t="s">
        <v>22</v>
      </c>
      <c r="Q34" s="22" t="s">
        <v>23</v>
      </c>
      <c r="R34" s="32"/>
      <c r="S34" s="33"/>
    </row>
    <row r="35" spans="1:19" ht="24">
      <c r="A35" s="25" t="s">
        <v>24</v>
      </c>
      <c r="B35" s="26" t="s">
        <v>35</v>
      </c>
      <c r="C35" s="27" t="s">
        <v>26</v>
      </c>
      <c r="D35" s="28">
        <v>12</v>
      </c>
      <c r="E35" s="28"/>
      <c r="F35" s="129" t="s">
        <v>1416</v>
      </c>
      <c r="G35" s="29" t="s">
        <v>1417</v>
      </c>
      <c r="H35" s="31" t="s">
        <v>1418</v>
      </c>
      <c r="I35" s="30" t="s">
        <v>1419</v>
      </c>
      <c r="J35" s="30" t="s">
        <v>18</v>
      </c>
      <c r="K35" s="18" t="s">
        <v>19</v>
      </c>
      <c r="L35" s="19" t="s">
        <v>20</v>
      </c>
      <c r="M35" s="19">
        <v>107.52</v>
      </c>
      <c r="N35" s="19">
        <v>2.1</v>
      </c>
      <c r="O35" s="21">
        <v>109.78</v>
      </c>
      <c r="P35" s="173" t="s">
        <v>22</v>
      </c>
      <c r="Q35" s="22" t="s">
        <v>23</v>
      </c>
      <c r="R35" s="48"/>
      <c r="S35" s="49"/>
    </row>
    <row r="36" spans="1:19" ht="22.5">
      <c r="A36" s="25" t="s">
        <v>24</v>
      </c>
      <c r="B36" s="26" t="s">
        <v>35</v>
      </c>
      <c r="C36" s="27" t="s">
        <v>26</v>
      </c>
      <c r="D36" s="28" t="s">
        <v>36</v>
      </c>
      <c r="E36" s="28"/>
      <c r="F36" s="129" t="s">
        <v>1420</v>
      </c>
      <c r="G36" s="29" t="s">
        <v>1421</v>
      </c>
      <c r="H36" s="31" t="s">
        <v>1422</v>
      </c>
      <c r="I36" s="30" t="s">
        <v>1423</v>
      </c>
      <c r="J36" s="30" t="s">
        <v>32</v>
      </c>
      <c r="K36" s="18" t="s">
        <v>19</v>
      </c>
      <c r="L36" s="19" t="s">
        <v>20</v>
      </c>
      <c r="M36" s="19">
        <v>83.64</v>
      </c>
      <c r="N36" s="19">
        <v>0</v>
      </c>
      <c r="O36" s="21">
        <v>83.64</v>
      </c>
      <c r="P36" s="173" t="s">
        <v>22</v>
      </c>
      <c r="Q36" s="22" t="s">
        <v>23</v>
      </c>
      <c r="R36" s="48"/>
      <c r="S36" s="49"/>
    </row>
    <row r="37" spans="1:19" ht="22.5">
      <c r="A37" s="25" t="s">
        <v>24</v>
      </c>
      <c r="B37" s="26" t="s">
        <v>35</v>
      </c>
      <c r="C37" s="27" t="s">
        <v>26</v>
      </c>
      <c r="D37" s="28" t="s">
        <v>36</v>
      </c>
      <c r="E37" s="28"/>
      <c r="F37" s="129" t="s">
        <v>1441</v>
      </c>
      <c r="G37" s="29" t="s">
        <v>1442</v>
      </c>
      <c r="H37" s="31" t="s">
        <v>1443</v>
      </c>
      <c r="I37" s="30" t="s">
        <v>900</v>
      </c>
      <c r="J37" s="30" t="s">
        <v>32</v>
      </c>
      <c r="K37" s="18" t="s">
        <v>19</v>
      </c>
      <c r="L37" s="19" t="s">
        <v>41</v>
      </c>
      <c r="M37" s="19">
        <v>363.37</v>
      </c>
      <c r="N37" s="19">
        <v>2.1</v>
      </c>
      <c r="O37" s="21">
        <v>371</v>
      </c>
      <c r="P37" s="31" t="s">
        <v>1444</v>
      </c>
      <c r="Q37" s="22" t="s">
        <v>42</v>
      </c>
      <c r="R37" s="48"/>
      <c r="S37" s="51"/>
    </row>
    <row r="38" spans="1:19" ht="22.5">
      <c r="A38" s="25" t="s">
        <v>24</v>
      </c>
      <c r="B38" s="26" t="s">
        <v>35</v>
      </c>
      <c r="C38" s="27"/>
      <c r="D38" s="28" t="s">
        <v>36</v>
      </c>
      <c r="E38" s="28"/>
      <c r="F38" s="149" t="s">
        <v>1531</v>
      </c>
      <c r="G38" s="29"/>
      <c r="H38" s="31" t="s">
        <v>1532</v>
      </c>
      <c r="I38" s="30" t="s">
        <v>1533</v>
      </c>
      <c r="J38" s="30"/>
      <c r="K38" s="53" t="s">
        <v>19</v>
      </c>
      <c r="L38" s="54">
        <v>2003113</v>
      </c>
      <c r="M38" s="19">
        <v>39.020000000000003</v>
      </c>
      <c r="N38" s="19">
        <v>5.5</v>
      </c>
      <c r="O38" s="21">
        <v>41.17</v>
      </c>
      <c r="P38" s="31" t="s">
        <v>22</v>
      </c>
      <c r="Q38" s="22" t="s">
        <v>23</v>
      </c>
      <c r="R38" s="48"/>
      <c r="S38" s="51"/>
    </row>
    <row r="39" spans="1:19" ht="22.5">
      <c r="A39" s="25" t="s">
        <v>24</v>
      </c>
      <c r="B39" s="26" t="s">
        <v>35</v>
      </c>
      <c r="C39" s="27" t="s">
        <v>26</v>
      </c>
      <c r="D39" s="28" t="s">
        <v>36</v>
      </c>
      <c r="E39" s="28"/>
      <c r="F39" s="129" t="s">
        <v>1557</v>
      </c>
      <c r="G39" s="29" t="s">
        <v>1558</v>
      </c>
      <c r="H39" s="31" t="s">
        <v>1559</v>
      </c>
      <c r="I39" s="30" t="s">
        <v>607</v>
      </c>
      <c r="J39" s="30" t="s">
        <v>18</v>
      </c>
      <c r="K39" s="18" t="s">
        <v>19</v>
      </c>
      <c r="L39" s="19" t="s">
        <v>552</v>
      </c>
      <c r="M39" s="19">
        <v>50.75</v>
      </c>
      <c r="N39" s="19">
        <v>0</v>
      </c>
      <c r="O39" s="21">
        <v>50.75</v>
      </c>
      <c r="P39" s="173" t="s">
        <v>110</v>
      </c>
      <c r="Q39" s="22" t="s">
        <v>42</v>
      </c>
      <c r="R39" s="48"/>
      <c r="S39" s="107"/>
    </row>
    <row r="40" spans="1:19" ht="24">
      <c r="A40" s="25" t="s">
        <v>24</v>
      </c>
      <c r="B40" s="26" t="s">
        <v>35</v>
      </c>
      <c r="C40" s="27"/>
      <c r="D40" s="28" t="s">
        <v>36</v>
      </c>
      <c r="E40" s="28"/>
      <c r="F40" s="129" t="s">
        <v>1573</v>
      </c>
      <c r="G40" s="29" t="s">
        <v>1574</v>
      </c>
      <c r="H40" s="31" t="s">
        <v>1575</v>
      </c>
      <c r="I40" s="30" t="s">
        <v>1576</v>
      </c>
      <c r="J40" s="30" t="s">
        <v>32</v>
      </c>
      <c r="K40" s="18" t="s">
        <v>19</v>
      </c>
      <c r="L40" s="19" t="s">
        <v>41</v>
      </c>
      <c r="M40" s="19">
        <v>192.85</v>
      </c>
      <c r="N40" s="19">
        <v>2.1</v>
      </c>
      <c r="O40" s="21">
        <v>196.9</v>
      </c>
      <c r="P40" s="173" t="s">
        <v>97</v>
      </c>
      <c r="Q40" s="22" t="s">
        <v>42</v>
      </c>
      <c r="R40" s="48"/>
      <c r="S40" s="49"/>
    </row>
    <row r="41" spans="1:19" ht="24">
      <c r="A41" s="25" t="s">
        <v>24</v>
      </c>
      <c r="B41" s="26" t="s">
        <v>35</v>
      </c>
      <c r="C41" s="27"/>
      <c r="D41" s="28" t="s">
        <v>36</v>
      </c>
      <c r="E41" s="28"/>
      <c r="F41" s="129" t="s">
        <v>1577</v>
      </c>
      <c r="G41" s="29" t="s">
        <v>1578</v>
      </c>
      <c r="H41" s="31" t="s">
        <v>1579</v>
      </c>
      <c r="I41" s="30" t="s">
        <v>1580</v>
      </c>
      <c r="J41" s="30" t="s">
        <v>18</v>
      </c>
      <c r="K41" s="18" t="s">
        <v>19</v>
      </c>
      <c r="L41" s="19" t="s">
        <v>41</v>
      </c>
      <c r="M41" s="19">
        <v>1056.23</v>
      </c>
      <c r="N41" s="19">
        <v>2.1</v>
      </c>
      <c r="O41" s="21">
        <v>1078.4100000000001</v>
      </c>
      <c r="P41" s="173" t="s">
        <v>85</v>
      </c>
      <c r="Q41" s="22" t="s">
        <v>42</v>
      </c>
      <c r="R41" s="48"/>
      <c r="S41" s="49"/>
    </row>
    <row r="42" spans="1:19" ht="24">
      <c r="A42" s="25" t="s">
        <v>24</v>
      </c>
      <c r="B42" s="26" t="s">
        <v>35</v>
      </c>
      <c r="C42" s="27"/>
      <c r="D42" s="28" t="s">
        <v>36</v>
      </c>
      <c r="E42" s="28"/>
      <c r="F42" s="129" t="s">
        <v>1581</v>
      </c>
      <c r="G42" s="29" t="s">
        <v>1582</v>
      </c>
      <c r="H42" s="31" t="s">
        <v>1583</v>
      </c>
      <c r="I42" s="30" t="s">
        <v>1584</v>
      </c>
      <c r="J42" s="30" t="s">
        <v>32</v>
      </c>
      <c r="K42" s="18" t="s">
        <v>19</v>
      </c>
      <c r="L42" s="19" t="s">
        <v>41</v>
      </c>
      <c r="M42" s="19">
        <v>107.97</v>
      </c>
      <c r="N42" s="19">
        <v>5.5</v>
      </c>
      <c r="O42" s="21">
        <v>113.91</v>
      </c>
      <c r="P42" s="31" t="s">
        <v>1585</v>
      </c>
      <c r="Q42" s="22" t="s">
        <v>42</v>
      </c>
      <c r="R42" s="32"/>
      <c r="S42" s="33"/>
    </row>
    <row r="43" spans="1:19" ht="22.5">
      <c r="A43" s="25" t="s">
        <v>24</v>
      </c>
      <c r="B43" s="26" t="s">
        <v>35</v>
      </c>
      <c r="C43" s="27" t="s">
        <v>26</v>
      </c>
      <c r="D43" s="28" t="s">
        <v>36</v>
      </c>
      <c r="E43" s="28"/>
      <c r="F43" s="129" t="s">
        <v>1603</v>
      </c>
      <c r="G43" s="29" t="s">
        <v>1604</v>
      </c>
      <c r="H43" s="31" t="s">
        <v>1605</v>
      </c>
      <c r="I43" s="30" t="s">
        <v>1606</v>
      </c>
      <c r="J43" s="30" t="s">
        <v>32</v>
      </c>
      <c r="K43" s="18" t="s">
        <v>19</v>
      </c>
      <c r="L43" s="19" t="s">
        <v>20</v>
      </c>
      <c r="M43" s="19">
        <v>56.21</v>
      </c>
      <c r="N43" s="19">
        <v>2.1</v>
      </c>
      <c r="O43" s="21">
        <v>57.39</v>
      </c>
      <c r="P43" s="31" t="s">
        <v>22</v>
      </c>
      <c r="Q43" s="22" t="s">
        <v>23</v>
      </c>
      <c r="R43" s="32"/>
      <c r="S43" s="33"/>
    </row>
    <row r="44" spans="1:19" ht="33.75">
      <c r="A44" s="25" t="s">
        <v>24</v>
      </c>
      <c r="B44" s="26" t="s">
        <v>35</v>
      </c>
      <c r="C44" s="27" t="s">
        <v>26</v>
      </c>
      <c r="D44" s="28" t="s">
        <v>36</v>
      </c>
      <c r="E44" s="28"/>
      <c r="F44" s="129" t="s">
        <v>1607</v>
      </c>
      <c r="G44" s="29" t="s">
        <v>1608</v>
      </c>
      <c r="H44" s="31" t="s">
        <v>1609</v>
      </c>
      <c r="I44" s="34" t="s">
        <v>1610</v>
      </c>
      <c r="J44" s="30" t="s">
        <v>32</v>
      </c>
      <c r="K44" s="18" t="s">
        <v>19</v>
      </c>
      <c r="L44" s="19" t="s">
        <v>41</v>
      </c>
      <c r="M44" s="19">
        <v>0</v>
      </c>
      <c r="N44" s="19">
        <v>0</v>
      </c>
      <c r="O44" s="21">
        <v>0</v>
      </c>
      <c r="P44" s="31" t="s">
        <v>553</v>
      </c>
      <c r="Q44" s="22" t="s">
        <v>42</v>
      </c>
      <c r="R44" s="32"/>
      <c r="S44" s="33"/>
    </row>
    <row r="45" spans="1:19" ht="22.5">
      <c r="A45" s="25" t="s">
        <v>24</v>
      </c>
      <c r="B45" s="26" t="s">
        <v>35</v>
      </c>
      <c r="C45" s="27"/>
      <c r="D45" s="28" t="s">
        <v>36</v>
      </c>
      <c r="E45" s="28"/>
      <c r="F45" s="129" t="s">
        <v>1649</v>
      </c>
      <c r="G45" s="29" t="s">
        <v>1650</v>
      </c>
      <c r="H45" s="31" t="s">
        <v>1651</v>
      </c>
      <c r="I45" s="30" t="s">
        <v>573</v>
      </c>
      <c r="J45" s="30" t="s">
        <v>32</v>
      </c>
      <c r="K45" s="18" t="s">
        <v>19</v>
      </c>
      <c r="L45" s="19" t="s">
        <v>41</v>
      </c>
      <c r="M45" s="19">
        <v>142.15</v>
      </c>
      <c r="N45" s="19">
        <v>5.5</v>
      </c>
      <c r="O45" s="21">
        <v>149.97</v>
      </c>
      <c r="P45" s="31" t="s">
        <v>85</v>
      </c>
      <c r="Q45" s="22" t="s">
        <v>42</v>
      </c>
      <c r="R45" s="32"/>
      <c r="S45" s="33"/>
    </row>
    <row r="46" spans="1:19" ht="22.5">
      <c r="A46" s="25" t="s">
        <v>24</v>
      </c>
      <c r="B46" s="26" t="s">
        <v>35</v>
      </c>
      <c r="C46" s="27" t="s">
        <v>26</v>
      </c>
      <c r="D46" s="28" t="s">
        <v>36</v>
      </c>
      <c r="E46" s="28"/>
      <c r="F46" s="129" t="s">
        <v>1666</v>
      </c>
      <c r="G46" s="29" t="s">
        <v>1667</v>
      </c>
      <c r="H46" s="31" t="s">
        <v>1668</v>
      </c>
      <c r="I46" s="30" t="s">
        <v>1669</v>
      </c>
      <c r="J46" s="30" t="s">
        <v>32</v>
      </c>
      <c r="K46" s="18" t="s">
        <v>19</v>
      </c>
      <c r="L46" s="19" t="s">
        <v>20</v>
      </c>
      <c r="M46" s="19">
        <v>268.42</v>
      </c>
      <c r="N46" s="19">
        <v>2.1</v>
      </c>
      <c r="O46" s="21">
        <v>274.06</v>
      </c>
      <c r="P46" s="31" t="s">
        <v>22</v>
      </c>
      <c r="Q46" s="22" t="s">
        <v>23</v>
      </c>
      <c r="R46" s="32"/>
      <c r="S46" s="33"/>
    </row>
    <row r="47" spans="1:19" ht="22.5">
      <c r="A47" s="25" t="s">
        <v>24</v>
      </c>
      <c r="B47" s="26" t="s">
        <v>35</v>
      </c>
      <c r="C47" s="27" t="s">
        <v>26</v>
      </c>
      <c r="D47" s="28" t="s">
        <v>36</v>
      </c>
      <c r="E47" s="28"/>
      <c r="F47" s="129" t="s">
        <v>1700</v>
      </c>
      <c r="G47" s="29" t="s">
        <v>1701</v>
      </c>
      <c r="H47" s="31" t="s">
        <v>1702</v>
      </c>
      <c r="I47" s="30" t="s">
        <v>1703</v>
      </c>
      <c r="J47" s="30" t="s">
        <v>700</v>
      </c>
      <c r="K47" s="18" t="s">
        <v>19</v>
      </c>
      <c r="L47" s="19" t="s">
        <v>20</v>
      </c>
      <c r="M47" s="19">
        <v>0</v>
      </c>
      <c r="N47" s="19">
        <v>0</v>
      </c>
      <c r="O47" s="21">
        <v>0</v>
      </c>
      <c r="P47" s="31" t="s">
        <v>22</v>
      </c>
      <c r="Q47" s="22" t="s">
        <v>23</v>
      </c>
      <c r="R47" s="32"/>
      <c r="S47" s="33"/>
    </row>
    <row r="48" spans="1:19" ht="22.5">
      <c r="A48" s="25" t="s">
        <v>24</v>
      </c>
      <c r="B48" s="26" t="s">
        <v>35</v>
      </c>
      <c r="C48" s="27" t="s">
        <v>26</v>
      </c>
      <c r="D48" s="28" t="s">
        <v>36</v>
      </c>
      <c r="E48" s="28"/>
      <c r="F48" s="129" t="s">
        <v>269</v>
      </c>
      <c r="G48" s="29" t="s">
        <v>270</v>
      </c>
      <c r="H48" s="31" t="s">
        <v>271</v>
      </c>
      <c r="I48" s="30" t="s">
        <v>124</v>
      </c>
      <c r="J48" s="30" t="s">
        <v>18</v>
      </c>
      <c r="K48" s="18" t="s">
        <v>19</v>
      </c>
      <c r="L48" s="19" t="s">
        <v>20</v>
      </c>
      <c r="M48" s="19">
        <v>235.71</v>
      </c>
      <c r="N48" s="19">
        <v>5.5</v>
      </c>
      <c r="O48" s="21">
        <v>248.67</v>
      </c>
      <c r="P48" s="31" t="s">
        <v>22</v>
      </c>
      <c r="Q48" s="22" t="s">
        <v>23</v>
      </c>
      <c r="R48" s="32"/>
      <c r="S48" s="33"/>
    </row>
    <row r="49" spans="1:19" ht="22.5">
      <c r="A49" s="25" t="s">
        <v>24</v>
      </c>
      <c r="B49" s="26" t="s">
        <v>35</v>
      </c>
      <c r="C49" s="27" t="s">
        <v>26</v>
      </c>
      <c r="D49" s="28" t="s">
        <v>36</v>
      </c>
      <c r="E49" s="28"/>
      <c r="F49" s="129" t="s">
        <v>272</v>
      </c>
      <c r="G49" s="29" t="s">
        <v>273</v>
      </c>
      <c r="H49" s="31" t="s">
        <v>274</v>
      </c>
      <c r="I49" s="30" t="s">
        <v>124</v>
      </c>
      <c r="J49" s="30" t="s">
        <v>18</v>
      </c>
      <c r="K49" s="18" t="s">
        <v>19</v>
      </c>
      <c r="L49" s="19" t="s">
        <v>20</v>
      </c>
      <c r="M49" s="19">
        <v>235.71</v>
      </c>
      <c r="N49" s="19">
        <v>5.5</v>
      </c>
      <c r="O49" s="21">
        <v>248.67</v>
      </c>
      <c r="P49" s="31" t="s">
        <v>22</v>
      </c>
      <c r="Q49" s="22" t="s">
        <v>23</v>
      </c>
      <c r="R49" s="32"/>
      <c r="S49" s="33"/>
    </row>
    <row r="50" spans="1:19" ht="22.5">
      <c r="A50" s="25" t="s">
        <v>24</v>
      </c>
      <c r="B50" s="26" t="s">
        <v>35</v>
      </c>
      <c r="C50" s="27" t="s">
        <v>26</v>
      </c>
      <c r="D50" s="28" t="s">
        <v>36</v>
      </c>
      <c r="E50" s="28"/>
      <c r="F50" s="129" t="s">
        <v>1742</v>
      </c>
      <c r="G50" s="29" t="s">
        <v>1743</v>
      </c>
      <c r="H50" s="31" t="s">
        <v>1744</v>
      </c>
      <c r="I50" s="30" t="s">
        <v>607</v>
      </c>
      <c r="J50" s="30" t="s">
        <v>18</v>
      </c>
      <c r="K50" s="18" t="s">
        <v>19</v>
      </c>
      <c r="L50" s="19">
        <v>1938959</v>
      </c>
      <c r="M50" s="19">
        <v>163.41999999999999</v>
      </c>
      <c r="N50" s="19">
        <v>2.1</v>
      </c>
      <c r="O50" s="21">
        <v>166.85</v>
      </c>
      <c r="P50" s="31" t="s">
        <v>110</v>
      </c>
      <c r="Q50" s="22" t="s">
        <v>42</v>
      </c>
      <c r="R50" s="32"/>
      <c r="S50" s="33"/>
    </row>
    <row r="51" spans="1:19" ht="22.5">
      <c r="A51" s="25" t="s">
        <v>24</v>
      </c>
      <c r="B51" s="26" t="s">
        <v>523</v>
      </c>
      <c r="C51" s="27" t="s">
        <v>26</v>
      </c>
      <c r="D51" s="28" t="s">
        <v>36</v>
      </c>
      <c r="E51" s="28"/>
      <c r="F51" s="129" t="s">
        <v>519</v>
      </c>
      <c r="G51" s="29" t="s">
        <v>520</v>
      </c>
      <c r="H51" s="31" t="s">
        <v>521</v>
      </c>
      <c r="I51" s="30" t="s">
        <v>490</v>
      </c>
      <c r="J51" s="30" t="s">
        <v>18</v>
      </c>
      <c r="K51" s="18" t="s">
        <v>19</v>
      </c>
      <c r="L51" s="19" t="s">
        <v>20</v>
      </c>
      <c r="M51" s="19">
        <v>64.61</v>
      </c>
      <c r="N51" s="19">
        <v>2.1</v>
      </c>
      <c r="O51" s="21">
        <v>65.97</v>
      </c>
      <c r="P51" s="173" t="s">
        <v>22</v>
      </c>
      <c r="Q51" s="22" t="s">
        <v>23</v>
      </c>
      <c r="R51" s="32">
        <v>2</v>
      </c>
      <c r="S51" s="33" t="s">
        <v>524</v>
      </c>
    </row>
    <row r="52" spans="1:19" ht="22.5">
      <c r="A52" s="25" t="s">
        <v>24</v>
      </c>
      <c r="B52" s="26" t="s">
        <v>35</v>
      </c>
      <c r="C52" s="27"/>
      <c r="D52" s="28" t="s">
        <v>36</v>
      </c>
      <c r="E52" s="28"/>
      <c r="F52" s="129" t="s">
        <v>1766</v>
      </c>
      <c r="G52" s="29" t="s">
        <v>1767</v>
      </c>
      <c r="H52" s="31" t="s">
        <v>1768</v>
      </c>
      <c r="I52" s="30" t="s">
        <v>1769</v>
      </c>
      <c r="J52" s="30" t="s">
        <v>32</v>
      </c>
      <c r="K52" s="18" t="s">
        <v>19</v>
      </c>
      <c r="L52" s="19" t="s">
        <v>41</v>
      </c>
      <c r="M52" s="19">
        <v>59.68</v>
      </c>
      <c r="N52" s="19">
        <v>2.1</v>
      </c>
      <c r="O52" s="21">
        <v>60.93</v>
      </c>
      <c r="P52" s="31" t="s">
        <v>553</v>
      </c>
      <c r="Q52" s="22" t="s">
        <v>42</v>
      </c>
      <c r="R52" s="48"/>
      <c r="S52" s="49"/>
    </row>
    <row r="53" spans="1:19" ht="22.5">
      <c r="A53" s="25" t="s">
        <v>24</v>
      </c>
      <c r="B53" s="26" t="s">
        <v>35</v>
      </c>
      <c r="C53" s="27"/>
      <c r="D53" s="28" t="s">
        <v>36</v>
      </c>
      <c r="E53" s="28"/>
      <c r="F53" s="155" t="s">
        <v>1774</v>
      </c>
      <c r="G53" s="29" t="s">
        <v>1775</v>
      </c>
      <c r="H53" s="31" t="s">
        <v>1776</v>
      </c>
      <c r="I53" s="30" t="s">
        <v>1777</v>
      </c>
      <c r="J53" s="30" t="s">
        <v>32</v>
      </c>
      <c r="K53" s="18" t="s">
        <v>19</v>
      </c>
      <c r="L53" s="19" t="s">
        <v>20</v>
      </c>
      <c r="M53" s="19">
        <v>247.54</v>
      </c>
      <c r="N53" s="19">
        <v>2.1</v>
      </c>
      <c r="O53" s="21">
        <v>252.74</v>
      </c>
      <c r="P53" s="31" t="s">
        <v>22</v>
      </c>
      <c r="Q53" s="22" t="s">
        <v>23</v>
      </c>
      <c r="R53" s="32"/>
      <c r="S53" s="33"/>
    </row>
    <row r="54" spans="1:19" ht="22.5">
      <c r="A54" s="25" t="s">
        <v>24</v>
      </c>
      <c r="B54" s="26" t="s">
        <v>35</v>
      </c>
      <c r="C54" s="27"/>
      <c r="D54" s="28" t="s">
        <v>36</v>
      </c>
      <c r="E54" s="28"/>
      <c r="F54" s="129" t="s">
        <v>1782</v>
      </c>
      <c r="G54" s="29" t="s">
        <v>1783</v>
      </c>
      <c r="H54" s="31" t="s">
        <v>1784</v>
      </c>
      <c r="I54" s="30" t="s">
        <v>1785</v>
      </c>
      <c r="J54" s="30" t="s">
        <v>32</v>
      </c>
      <c r="K54" s="18" t="s">
        <v>19</v>
      </c>
      <c r="L54" s="19" t="s">
        <v>20</v>
      </c>
      <c r="M54" s="19">
        <v>59.39</v>
      </c>
      <c r="N54" s="19">
        <v>2.1</v>
      </c>
      <c r="O54" s="21">
        <v>60.64</v>
      </c>
      <c r="P54" s="31" t="s">
        <v>22</v>
      </c>
      <c r="Q54" s="22" t="s">
        <v>23</v>
      </c>
      <c r="R54" s="32"/>
      <c r="S54" s="33"/>
    </row>
    <row r="55" spans="1:19" ht="22.5">
      <c r="A55" s="25" t="s">
        <v>24</v>
      </c>
      <c r="B55" s="26" t="s">
        <v>35</v>
      </c>
      <c r="C55" s="27" t="s">
        <v>26</v>
      </c>
      <c r="D55" s="28" t="s">
        <v>36</v>
      </c>
      <c r="E55" s="28"/>
      <c r="F55" s="129" t="s">
        <v>281</v>
      </c>
      <c r="G55" s="29" t="s">
        <v>282</v>
      </c>
      <c r="H55" s="31" t="s">
        <v>283</v>
      </c>
      <c r="I55" s="30" t="s">
        <v>124</v>
      </c>
      <c r="J55" s="30" t="s">
        <v>18</v>
      </c>
      <c r="K55" s="18" t="s">
        <v>19</v>
      </c>
      <c r="L55" s="19" t="s">
        <v>20</v>
      </c>
      <c r="M55" s="19">
        <v>144.31</v>
      </c>
      <c r="N55" s="19">
        <v>5.5</v>
      </c>
      <c r="O55" s="21">
        <v>152.25</v>
      </c>
      <c r="P55" s="31" t="s">
        <v>22</v>
      </c>
      <c r="Q55" s="22" t="s">
        <v>23</v>
      </c>
      <c r="R55" s="32"/>
      <c r="S55" s="33"/>
    </row>
    <row r="56" spans="1:19" ht="22.5">
      <c r="A56" s="25" t="s">
        <v>24</v>
      </c>
      <c r="B56" s="26" t="s">
        <v>35</v>
      </c>
      <c r="C56" s="27"/>
      <c r="D56" s="28" t="s">
        <v>36</v>
      </c>
      <c r="E56" s="28"/>
      <c r="F56" s="129" t="s">
        <v>1817</v>
      </c>
      <c r="G56" s="29" t="s">
        <v>1818</v>
      </c>
      <c r="H56" s="31" t="s">
        <v>1819</v>
      </c>
      <c r="I56" s="30" t="s">
        <v>287</v>
      </c>
      <c r="J56" s="30" t="s">
        <v>32</v>
      </c>
      <c r="K56" s="18" t="s">
        <v>19</v>
      </c>
      <c r="L56" s="19" t="s">
        <v>20</v>
      </c>
      <c r="M56" s="19">
        <v>50.03</v>
      </c>
      <c r="N56" s="19">
        <v>5.5</v>
      </c>
      <c r="O56" s="21">
        <v>52.78</v>
      </c>
      <c r="P56" s="31" t="s">
        <v>22</v>
      </c>
      <c r="Q56" s="22" t="s">
        <v>23</v>
      </c>
      <c r="R56" s="32"/>
      <c r="S56" s="33"/>
    </row>
    <row r="57" spans="1:19" ht="22.5">
      <c r="A57" s="25" t="s">
        <v>24</v>
      </c>
      <c r="B57" s="26" t="s">
        <v>35</v>
      </c>
      <c r="C57" s="27" t="s">
        <v>26</v>
      </c>
      <c r="D57" s="28" t="s">
        <v>36</v>
      </c>
      <c r="E57" s="28"/>
      <c r="F57" s="129" t="s">
        <v>284</v>
      </c>
      <c r="G57" s="29" t="s">
        <v>285</v>
      </c>
      <c r="H57" s="31" t="s">
        <v>286</v>
      </c>
      <c r="I57" s="30" t="s">
        <v>287</v>
      </c>
      <c r="J57" s="30" t="s">
        <v>18</v>
      </c>
      <c r="K57" s="18" t="s">
        <v>19</v>
      </c>
      <c r="L57" s="19" t="s">
        <v>20</v>
      </c>
      <c r="M57" s="19">
        <v>84.67</v>
      </c>
      <c r="N57" s="19">
        <v>5.5</v>
      </c>
      <c r="O57" s="21">
        <v>89.33</v>
      </c>
      <c r="P57" s="31" t="s">
        <v>22</v>
      </c>
      <c r="Q57" s="22" t="s">
        <v>23</v>
      </c>
      <c r="R57" s="32"/>
      <c r="S57" s="33"/>
    </row>
    <row r="58" spans="1:19" ht="78">
      <c r="A58" s="25" t="s">
        <v>24</v>
      </c>
      <c r="B58" s="26" t="s">
        <v>35</v>
      </c>
      <c r="C58" s="27" t="s">
        <v>26</v>
      </c>
      <c r="D58" s="28" t="s">
        <v>36</v>
      </c>
      <c r="E58" s="28"/>
      <c r="F58" s="129" t="s">
        <v>1824</v>
      </c>
      <c r="G58" s="29" t="s">
        <v>1825</v>
      </c>
      <c r="H58" s="31" t="s">
        <v>1826</v>
      </c>
      <c r="I58" s="30" t="s">
        <v>1824</v>
      </c>
      <c r="J58" s="30" t="s">
        <v>18</v>
      </c>
      <c r="K58" s="18" t="s">
        <v>19</v>
      </c>
      <c r="L58" s="19" t="s">
        <v>20</v>
      </c>
      <c r="M58" s="19">
        <v>415.54</v>
      </c>
      <c r="N58" s="19">
        <v>2.1</v>
      </c>
      <c r="O58" s="21">
        <v>424.27</v>
      </c>
      <c r="P58" s="31" t="s">
        <v>22</v>
      </c>
      <c r="Q58" s="22" t="s">
        <v>23</v>
      </c>
      <c r="R58" s="35">
        <v>11</v>
      </c>
      <c r="S58" s="33" t="s">
        <v>1827</v>
      </c>
    </row>
    <row r="59" spans="1:19" ht="22.5">
      <c r="A59" s="25" t="s">
        <v>24</v>
      </c>
      <c r="B59" s="26" t="s">
        <v>35</v>
      </c>
      <c r="C59" s="27"/>
      <c r="D59" s="28" t="s">
        <v>36</v>
      </c>
      <c r="E59" s="28"/>
      <c r="F59" s="129" t="s">
        <v>1905</v>
      </c>
      <c r="G59" s="29" t="s">
        <v>1906</v>
      </c>
      <c r="H59" s="31" t="s">
        <v>1907</v>
      </c>
      <c r="I59" s="30" t="s">
        <v>1908</v>
      </c>
      <c r="J59" s="30" t="s">
        <v>32</v>
      </c>
      <c r="K59" s="18" t="s">
        <v>19</v>
      </c>
      <c r="L59" s="19" t="s">
        <v>20</v>
      </c>
      <c r="M59" s="19">
        <v>65.53</v>
      </c>
      <c r="N59" s="19">
        <v>2.1</v>
      </c>
      <c r="O59" s="21">
        <v>66.91</v>
      </c>
      <c r="P59" s="31" t="s">
        <v>22</v>
      </c>
      <c r="Q59" s="22" t="s">
        <v>23</v>
      </c>
      <c r="R59" s="32"/>
      <c r="S59" s="33"/>
    </row>
    <row r="60" spans="1:19" ht="22.5">
      <c r="A60" s="25" t="s">
        <v>24</v>
      </c>
      <c r="B60" s="26" t="s">
        <v>35</v>
      </c>
      <c r="C60" s="27"/>
      <c r="D60" s="28" t="s">
        <v>36</v>
      </c>
      <c r="E60" s="28"/>
      <c r="F60" s="129" t="s">
        <v>1909</v>
      </c>
      <c r="G60" s="29" t="s">
        <v>1910</v>
      </c>
      <c r="H60" s="31"/>
      <c r="I60" s="30" t="s">
        <v>1911</v>
      </c>
      <c r="J60" s="30" t="s">
        <v>649</v>
      </c>
      <c r="K60" s="18" t="s">
        <v>19</v>
      </c>
      <c r="L60" s="19" t="s">
        <v>41</v>
      </c>
      <c r="M60" s="19">
        <v>41.38</v>
      </c>
      <c r="N60" s="19">
        <v>5.5</v>
      </c>
      <c r="O60" s="21">
        <v>43.66</v>
      </c>
      <c r="P60" s="31" t="s">
        <v>85</v>
      </c>
      <c r="Q60" s="22" t="s">
        <v>42</v>
      </c>
      <c r="R60" s="32"/>
      <c r="S60" s="33"/>
    </row>
    <row r="61" spans="1:19" ht="24">
      <c r="A61" s="25" t="s">
        <v>24</v>
      </c>
      <c r="B61" s="26" t="s">
        <v>35</v>
      </c>
      <c r="C61" s="27"/>
      <c r="D61" s="28" t="s">
        <v>36</v>
      </c>
      <c r="E61" s="28"/>
      <c r="F61" s="129" t="s">
        <v>1920</v>
      </c>
      <c r="G61" s="29" t="s">
        <v>1921</v>
      </c>
      <c r="H61" s="31" t="s">
        <v>1922</v>
      </c>
      <c r="I61" s="30" t="s">
        <v>536</v>
      </c>
      <c r="J61" s="30" t="s">
        <v>18</v>
      </c>
      <c r="K61" s="18" t="s">
        <v>19</v>
      </c>
      <c r="L61" s="19" t="s">
        <v>20</v>
      </c>
      <c r="M61" s="19">
        <v>126.88</v>
      </c>
      <c r="N61" s="19">
        <v>2.1</v>
      </c>
      <c r="O61" s="21">
        <v>129.54</v>
      </c>
      <c r="P61" s="31" t="s">
        <v>110</v>
      </c>
      <c r="Q61" s="22" t="s">
        <v>42</v>
      </c>
      <c r="R61" s="32"/>
      <c r="S61" s="33"/>
    </row>
    <row r="62" spans="1:19" ht="22.5">
      <c r="A62" s="25" t="s">
        <v>24</v>
      </c>
      <c r="B62" s="26" t="s">
        <v>35</v>
      </c>
      <c r="C62" s="27"/>
      <c r="D62" s="28" t="s">
        <v>36</v>
      </c>
      <c r="E62" s="28"/>
      <c r="F62" s="129" t="s">
        <v>1926</v>
      </c>
      <c r="G62" s="29" t="s">
        <v>1927</v>
      </c>
      <c r="H62" s="31" t="s">
        <v>1928</v>
      </c>
      <c r="I62" s="30" t="s">
        <v>1264</v>
      </c>
      <c r="J62" s="30" t="s">
        <v>32</v>
      </c>
      <c r="K62" s="18" t="s">
        <v>19</v>
      </c>
      <c r="L62" s="19" t="s">
        <v>41</v>
      </c>
      <c r="M62" s="19">
        <v>224.06</v>
      </c>
      <c r="N62" s="19">
        <v>5.5</v>
      </c>
      <c r="O62" s="21">
        <v>236.38</v>
      </c>
      <c r="P62" s="31" t="s">
        <v>45</v>
      </c>
      <c r="Q62" s="22" t="s">
        <v>42</v>
      </c>
      <c r="R62" s="32"/>
      <c r="S62" s="33"/>
    </row>
    <row r="63" spans="1:19" ht="22.5">
      <c r="A63" s="114" t="s">
        <v>24</v>
      </c>
      <c r="B63" s="26" t="s">
        <v>35</v>
      </c>
      <c r="C63" s="27"/>
      <c r="D63" s="28" t="s">
        <v>36</v>
      </c>
      <c r="E63" s="28"/>
      <c r="F63" s="129" t="s">
        <v>1929</v>
      </c>
      <c r="G63" s="29" t="s">
        <v>1930</v>
      </c>
      <c r="H63" s="31" t="s">
        <v>1931</v>
      </c>
      <c r="I63" s="30" t="s">
        <v>900</v>
      </c>
      <c r="J63" s="30" t="s">
        <v>32</v>
      </c>
      <c r="K63" s="18" t="s">
        <v>19</v>
      </c>
      <c r="L63" s="19" t="s">
        <v>41</v>
      </c>
      <c r="M63" s="19">
        <v>358.3</v>
      </c>
      <c r="N63" s="19">
        <v>2.1</v>
      </c>
      <c r="O63" s="21">
        <v>365.82</v>
      </c>
      <c r="P63" s="31" t="s">
        <v>45</v>
      </c>
      <c r="Q63" s="22" t="s">
        <v>42</v>
      </c>
      <c r="R63" s="32"/>
      <c r="S63" s="33"/>
    </row>
    <row r="64" spans="1:19" ht="22.5">
      <c r="A64" s="25" t="s">
        <v>24</v>
      </c>
      <c r="B64" s="26" t="s">
        <v>35</v>
      </c>
      <c r="C64" s="115"/>
      <c r="D64" s="116" t="s">
        <v>36</v>
      </c>
      <c r="E64" s="116"/>
      <c r="F64" s="129" t="s">
        <v>1932</v>
      </c>
      <c r="G64" s="29" t="s">
        <v>1933</v>
      </c>
      <c r="H64" s="31" t="s">
        <v>1934</v>
      </c>
      <c r="I64" s="30" t="s">
        <v>900</v>
      </c>
      <c r="J64" s="30" t="s">
        <v>18</v>
      </c>
      <c r="K64" s="18" t="s">
        <v>19</v>
      </c>
      <c r="L64" s="19" t="s">
        <v>41</v>
      </c>
      <c r="M64" s="19">
        <v>185.75</v>
      </c>
      <c r="N64" s="19">
        <v>5.5</v>
      </c>
      <c r="O64" s="21">
        <v>195.97</v>
      </c>
      <c r="P64" s="87" t="s">
        <v>85</v>
      </c>
      <c r="Q64" s="22" t="s">
        <v>42</v>
      </c>
      <c r="R64" s="55"/>
      <c r="S64" s="56"/>
    </row>
    <row r="65" spans="1:19" ht="22.5">
      <c r="A65" s="25" t="s">
        <v>24</v>
      </c>
      <c r="B65" s="26" t="s">
        <v>35</v>
      </c>
      <c r="C65" s="27"/>
      <c r="D65" s="28" t="s">
        <v>36</v>
      </c>
      <c r="E65" s="28"/>
      <c r="F65" s="129" t="s">
        <v>1935</v>
      </c>
      <c r="G65" s="29" t="s">
        <v>1936</v>
      </c>
      <c r="H65" s="31" t="s">
        <v>1937</v>
      </c>
      <c r="I65" s="30" t="s">
        <v>1063</v>
      </c>
      <c r="J65" s="30" t="s">
        <v>18</v>
      </c>
      <c r="K65" s="18" t="s">
        <v>19</v>
      </c>
      <c r="L65" s="19" t="s">
        <v>41</v>
      </c>
      <c r="M65" s="19">
        <v>360.59</v>
      </c>
      <c r="N65" s="19">
        <v>2.1</v>
      </c>
      <c r="O65" s="21">
        <v>368.16</v>
      </c>
      <c r="P65" s="31" t="s">
        <v>1938</v>
      </c>
      <c r="Q65" s="22" t="s">
        <v>42</v>
      </c>
      <c r="R65" s="32"/>
      <c r="S65" s="33"/>
    </row>
    <row r="66" spans="1:19" ht="33.75">
      <c r="A66" s="25" t="s">
        <v>24</v>
      </c>
      <c r="B66" s="26" t="s">
        <v>35</v>
      </c>
      <c r="C66" s="27"/>
      <c r="D66" s="28" t="s">
        <v>36</v>
      </c>
      <c r="E66" s="28"/>
      <c r="F66" s="129" t="s">
        <v>1939</v>
      </c>
      <c r="G66" s="62" t="s">
        <v>1940</v>
      </c>
      <c r="H66" s="31"/>
      <c r="I66" s="62" t="s">
        <v>1941</v>
      </c>
      <c r="J66" s="30" t="s">
        <v>32</v>
      </c>
      <c r="K66" s="47" t="s">
        <v>181</v>
      </c>
      <c r="L66" s="19" t="s">
        <v>478</v>
      </c>
      <c r="M66" s="19">
        <v>33.03</v>
      </c>
      <c r="N66" s="19">
        <v>5.5</v>
      </c>
      <c r="O66" s="21">
        <v>34.85</v>
      </c>
      <c r="P66" s="31" t="s">
        <v>22</v>
      </c>
      <c r="Q66" s="77" t="s">
        <v>23</v>
      </c>
      <c r="R66" s="32"/>
      <c r="S66" s="33"/>
    </row>
    <row r="67" spans="1:19" ht="22.5">
      <c r="A67" s="25" t="s">
        <v>24</v>
      </c>
      <c r="B67" s="26" t="s">
        <v>35</v>
      </c>
      <c r="C67" s="27" t="s">
        <v>26</v>
      </c>
      <c r="D67" s="28" t="s">
        <v>36</v>
      </c>
      <c r="E67" s="28"/>
      <c r="F67" s="129" t="s">
        <v>307</v>
      </c>
      <c r="G67" s="29" t="s">
        <v>308</v>
      </c>
      <c r="H67" s="31" t="s">
        <v>309</v>
      </c>
      <c r="I67" s="30" t="s">
        <v>310</v>
      </c>
      <c r="J67" s="30" t="s">
        <v>32</v>
      </c>
      <c r="K67" s="18" t="s">
        <v>19</v>
      </c>
      <c r="L67" s="19" t="s">
        <v>20</v>
      </c>
      <c r="M67" s="19">
        <v>0</v>
      </c>
      <c r="N67" s="19">
        <v>0</v>
      </c>
      <c r="O67" s="21">
        <v>0</v>
      </c>
      <c r="P67" s="31" t="s">
        <v>22</v>
      </c>
      <c r="Q67" s="22" t="s">
        <v>23</v>
      </c>
      <c r="R67" s="32"/>
      <c r="S67" s="33"/>
    </row>
    <row r="68" spans="1:19" ht="22.5">
      <c r="A68" s="25" t="s">
        <v>24</v>
      </c>
      <c r="B68" s="26" t="s">
        <v>35</v>
      </c>
      <c r="C68" s="27" t="s">
        <v>26</v>
      </c>
      <c r="D68" s="28" t="s">
        <v>36</v>
      </c>
      <c r="E68" s="28"/>
      <c r="F68" s="129" t="s">
        <v>1983</v>
      </c>
      <c r="G68" s="29" t="s">
        <v>1984</v>
      </c>
      <c r="H68" s="31" t="s">
        <v>1985</v>
      </c>
      <c r="I68" s="30" t="s">
        <v>167</v>
      </c>
      <c r="J68" s="30" t="s">
        <v>32</v>
      </c>
      <c r="K68" s="18" t="s">
        <v>19</v>
      </c>
      <c r="L68" s="19" t="s">
        <v>20</v>
      </c>
      <c r="M68" s="19">
        <v>59.65</v>
      </c>
      <c r="N68" s="19">
        <v>2.1</v>
      </c>
      <c r="O68" s="21">
        <v>60.9</v>
      </c>
      <c r="P68" s="31" t="s">
        <v>22</v>
      </c>
      <c r="Q68" s="22" t="s">
        <v>23</v>
      </c>
      <c r="R68" s="32"/>
      <c r="S68" s="33"/>
    </row>
    <row r="69" spans="1:19" ht="22.5">
      <c r="A69" s="25" t="s">
        <v>24</v>
      </c>
      <c r="B69" s="26" t="s">
        <v>35</v>
      </c>
      <c r="C69" s="27"/>
      <c r="D69" s="28" t="s">
        <v>36</v>
      </c>
      <c r="E69" s="28"/>
      <c r="F69" s="129" t="s">
        <v>1997</v>
      </c>
      <c r="G69" s="29"/>
      <c r="H69" s="31" t="s">
        <v>1998</v>
      </c>
      <c r="I69" s="30" t="s">
        <v>1999</v>
      </c>
      <c r="J69" s="30" t="s">
        <v>32</v>
      </c>
      <c r="K69" s="53" t="s">
        <v>19</v>
      </c>
      <c r="L69" s="19" t="s">
        <v>41</v>
      </c>
      <c r="M69" s="19">
        <v>100.49</v>
      </c>
      <c r="N69" s="19">
        <v>2.1</v>
      </c>
      <c r="O69" s="21">
        <v>102.6</v>
      </c>
      <c r="P69" s="31" t="s">
        <v>110</v>
      </c>
      <c r="Q69" s="22" t="s">
        <v>42</v>
      </c>
      <c r="R69" s="32"/>
      <c r="S69" s="33"/>
    </row>
    <row r="70" spans="1:19" ht="24">
      <c r="A70" s="25" t="s">
        <v>24</v>
      </c>
      <c r="B70" s="26" t="s">
        <v>35</v>
      </c>
      <c r="C70" s="27"/>
      <c r="D70" s="28" t="s">
        <v>36</v>
      </c>
      <c r="E70" s="28"/>
      <c r="F70" s="129" t="s">
        <v>2041</v>
      </c>
      <c r="G70" s="29" t="s">
        <v>2042</v>
      </c>
      <c r="H70" s="31" t="s">
        <v>2043</v>
      </c>
      <c r="I70" s="30" t="s">
        <v>1440</v>
      </c>
      <c r="J70" s="30" t="s">
        <v>90</v>
      </c>
      <c r="K70" s="18" t="s">
        <v>19</v>
      </c>
      <c r="L70" s="19" t="s">
        <v>2044</v>
      </c>
      <c r="M70" s="19">
        <v>100.99</v>
      </c>
      <c r="N70" s="19">
        <v>5.5</v>
      </c>
      <c r="O70" s="21">
        <v>106.54</v>
      </c>
      <c r="P70" s="31" t="s">
        <v>553</v>
      </c>
      <c r="Q70" s="22" t="s">
        <v>42</v>
      </c>
      <c r="R70" s="32"/>
      <c r="S70" s="33"/>
    </row>
    <row r="71" spans="1:19" ht="22.5">
      <c r="A71" s="25" t="s">
        <v>24</v>
      </c>
      <c r="B71" s="26" t="s">
        <v>35</v>
      </c>
      <c r="C71" s="27" t="s">
        <v>26</v>
      </c>
      <c r="D71" s="28" t="s">
        <v>36</v>
      </c>
      <c r="E71" s="28"/>
      <c r="F71" s="129" t="s">
        <v>318</v>
      </c>
      <c r="G71" s="29" t="s">
        <v>319</v>
      </c>
      <c r="H71" s="31" t="s">
        <v>320</v>
      </c>
      <c r="I71" s="30" t="s">
        <v>49</v>
      </c>
      <c r="J71" s="30" t="s">
        <v>32</v>
      </c>
      <c r="K71" s="18" t="s">
        <v>19</v>
      </c>
      <c r="L71" s="19" t="s">
        <v>20</v>
      </c>
      <c r="M71" s="19">
        <v>41.37</v>
      </c>
      <c r="N71" s="19">
        <v>5.5</v>
      </c>
      <c r="O71" s="21">
        <v>43.65</v>
      </c>
      <c r="P71" s="31" t="s">
        <v>22</v>
      </c>
      <c r="Q71" s="22" t="s">
        <v>23</v>
      </c>
      <c r="R71" s="32"/>
      <c r="S71" s="33"/>
    </row>
    <row r="72" spans="1:19" ht="22.5">
      <c r="A72" s="25" t="s">
        <v>24</v>
      </c>
      <c r="B72" s="26" t="s">
        <v>35</v>
      </c>
      <c r="C72" s="27"/>
      <c r="D72" s="28" t="s">
        <v>36</v>
      </c>
      <c r="E72" s="28"/>
      <c r="F72" s="129" t="s">
        <v>846</v>
      </c>
      <c r="G72" s="29" t="s">
        <v>847</v>
      </c>
      <c r="H72" s="31" t="s">
        <v>848</v>
      </c>
      <c r="I72" s="30" t="s">
        <v>101</v>
      </c>
      <c r="J72" s="30" t="s">
        <v>32</v>
      </c>
      <c r="K72" s="18" t="s">
        <v>19</v>
      </c>
      <c r="L72" s="19" t="s">
        <v>41</v>
      </c>
      <c r="M72" s="19">
        <v>391.79</v>
      </c>
      <c r="N72" s="19">
        <v>5.5</v>
      </c>
      <c r="O72" s="21">
        <v>413.34</v>
      </c>
      <c r="P72" s="31" t="s">
        <v>45</v>
      </c>
      <c r="Q72" s="22" t="s">
        <v>42</v>
      </c>
      <c r="R72" s="32"/>
      <c r="S72" s="33"/>
    </row>
    <row r="73" spans="1:19" ht="29.25">
      <c r="A73" s="25" t="s">
        <v>24</v>
      </c>
      <c r="B73" s="26" t="s">
        <v>35</v>
      </c>
      <c r="C73" s="27"/>
      <c r="D73" s="28" t="s">
        <v>36</v>
      </c>
      <c r="E73" s="28"/>
      <c r="F73" s="129" t="s">
        <v>334</v>
      </c>
      <c r="G73" s="29" t="s">
        <v>335</v>
      </c>
      <c r="H73" s="31" t="s">
        <v>336</v>
      </c>
      <c r="I73" s="30" t="s">
        <v>233</v>
      </c>
      <c r="J73" s="30" t="s">
        <v>32</v>
      </c>
      <c r="K73" s="18" t="s">
        <v>19</v>
      </c>
      <c r="L73" s="40" t="s">
        <v>337</v>
      </c>
      <c r="M73" s="40">
        <v>95.25</v>
      </c>
      <c r="N73" s="41">
        <v>5.5</v>
      </c>
      <c r="O73" s="42">
        <v>100.49</v>
      </c>
      <c r="P73" s="31" t="s">
        <v>22</v>
      </c>
      <c r="Q73" s="22" t="s">
        <v>23</v>
      </c>
      <c r="R73" s="32">
        <v>3</v>
      </c>
      <c r="S73" s="33" t="s">
        <v>338</v>
      </c>
    </row>
    <row r="74" spans="1:19" ht="24">
      <c r="A74" s="25" t="s">
        <v>24</v>
      </c>
      <c r="B74" s="26" t="s">
        <v>35</v>
      </c>
      <c r="C74" s="27"/>
      <c r="D74" s="28" t="s">
        <v>36</v>
      </c>
      <c r="E74" s="28"/>
      <c r="F74" s="129" t="s">
        <v>344</v>
      </c>
      <c r="G74" s="29" t="s">
        <v>345</v>
      </c>
      <c r="H74" s="31" t="s">
        <v>346</v>
      </c>
      <c r="I74" s="30" t="s">
        <v>347</v>
      </c>
      <c r="J74" s="30" t="s">
        <v>32</v>
      </c>
      <c r="K74" s="18" t="s">
        <v>19</v>
      </c>
      <c r="L74" s="19" t="s">
        <v>348</v>
      </c>
      <c r="M74" s="19">
        <v>94.46</v>
      </c>
      <c r="N74" s="19">
        <v>5.5</v>
      </c>
      <c r="O74" s="21">
        <v>99.66</v>
      </c>
      <c r="P74" s="31" t="s">
        <v>22</v>
      </c>
      <c r="Q74" s="22" t="s">
        <v>23</v>
      </c>
      <c r="R74" s="32"/>
      <c r="S74" s="33"/>
    </row>
    <row r="75" spans="1:19" ht="22.5">
      <c r="A75" s="25" t="s">
        <v>24</v>
      </c>
      <c r="B75" s="26" t="s">
        <v>35</v>
      </c>
      <c r="C75" s="27" t="s">
        <v>26</v>
      </c>
      <c r="D75" s="28" t="s">
        <v>36</v>
      </c>
      <c r="E75" s="28"/>
      <c r="F75" s="129" t="s">
        <v>2246</v>
      </c>
      <c r="G75" s="29" t="s">
        <v>2247</v>
      </c>
      <c r="H75" s="31" t="s">
        <v>2248</v>
      </c>
      <c r="I75" s="30" t="s">
        <v>2249</v>
      </c>
      <c r="J75" s="30" t="s">
        <v>458</v>
      </c>
      <c r="K75" s="18" t="s">
        <v>19</v>
      </c>
      <c r="L75" s="19" t="s">
        <v>20</v>
      </c>
      <c r="M75" s="19">
        <v>62.93</v>
      </c>
      <c r="N75" s="19">
        <v>0</v>
      </c>
      <c r="O75" s="21">
        <v>62.93</v>
      </c>
      <c r="P75" s="31" t="s">
        <v>22</v>
      </c>
      <c r="Q75" s="22" t="s">
        <v>23</v>
      </c>
      <c r="R75" s="32"/>
      <c r="S75" s="33"/>
    </row>
    <row r="76" spans="1:19" ht="22.5">
      <c r="A76" s="25" t="s">
        <v>24</v>
      </c>
      <c r="B76" s="26" t="s">
        <v>35</v>
      </c>
      <c r="C76" s="27" t="s">
        <v>26</v>
      </c>
      <c r="D76" s="28" t="s">
        <v>36</v>
      </c>
      <c r="E76" s="28"/>
      <c r="F76" s="129" t="s">
        <v>352</v>
      </c>
      <c r="G76" s="29" t="s">
        <v>353</v>
      </c>
      <c r="H76" s="31" t="s">
        <v>354</v>
      </c>
      <c r="I76" s="30" t="s">
        <v>132</v>
      </c>
      <c r="J76" s="30" t="s">
        <v>32</v>
      </c>
      <c r="K76" s="18" t="s">
        <v>19</v>
      </c>
      <c r="L76" s="19" t="s">
        <v>20</v>
      </c>
      <c r="M76" s="19">
        <v>108.72</v>
      </c>
      <c r="N76" s="19">
        <v>5.5</v>
      </c>
      <c r="O76" s="21">
        <v>114.7</v>
      </c>
      <c r="P76" s="31" t="s">
        <v>22</v>
      </c>
      <c r="Q76" s="22" t="s">
        <v>23</v>
      </c>
      <c r="R76" s="55"/>
      <c r="S76" s="56"/>
    </row>
    <row r="77" spans="1:19" ht="22.5">
      <c r="A77" s="25" t="s">
        <v>24</v>
      </c>
      <c r="B77" s="26" t="s">
        <v>35</v>
      </c>
      <c r="C77" s="27" t="s">
        <v>26</v>
      </c>
      <c r="D77" s="28" t="s">
        <v>36</v>
      </c>
      <c r="E77" s="28"/>
      <c r="F77" s="129" t="s">
        <v>362</v>
      </c>
      <c r="G77" s="29" t="s">
        <v>363</v>
      </c>
      <c r="H77" s="31" t="s">
        <v>364</v>
      </c>
      <c r="I77" s="30" t="s">
        <v>198</v>
      </c>
      <c r="J77" s="30" t="s">
        <v>32</v>
      </c>
      <c r="K77" s="18" t="s">
        <v>19</v>
      </c>
      <c r="L77" s="19" t="s">
        <v>20</v>
      </c>
      <c r="M77" s="19">
        <v>91.46</v>
      </c>
      <c r="N77" s="19">
        <v>2.1</v>
      </c>
      <c r="O77" s="21">
        <v>93.38</v>
      </c>
      <c r="P77" s="31" t="s">
        <v>22</v>
      </c>
      <c r="Q77" s="22" t="s">
        <v>23</v>
      </c>
      <c r="R77" s="32"/>
      <c r="S77" s="33"/>
    </row>
    <row r="78" spans="1:19" ht="22.5">
      <c r="A78" s="25" t="s">
        <v>24</v>
      </c>
      <c r="B78" s="26" t="s">
        <v>35</v>
      </c>
      <c r="C78" s="27" t="s">
        <v>26</v>
      </c>
      <c r="D78" s="28" t="s">
        <v>36</v>
      </c>
      <c r="E78" s="28"/>
      <c r="F78" s="129" t="s">
        <v>365</v>
      </c>
      <c r="G78" s="29" t="s">
        <v>366</v>
      </c>
      <c r="H78" s="31" t="s">
        <v>367</v>
      </c>
      <c r="I78" s="30" t="s">
        <v>132</v>
      </c>
      <c r="J78" s="30" t="s">
        <v>32</v>
      </c>
      <c r="K78" s="18" t="s">
        <v>19</v>
      </c>
      <c r="L78" s="19" t="s">
        <v>20</v>
      </c>
      <c r="M78" s="19">
        <v>75.56</v>
      </c>
      <c r="N78" s="19">
        <v>2.1</v>
      </c>
      <c r="O78" s="21">
        <v>77.150000000000006</v>
      </c>
      <c r="P78" s="31" t="s">
        <v>22</v>
      </c>
      <c r="Q78" s="22" t="s">
        <v>23</v>
      </c>
      <c r="R78" s="32"/>
      <c r="S78" s="33"/>
    </row>
    <row r="79" spans="1:19" ht="22.5">
      <c r="A79" s="25" t="s">
        <v>24</v>
      </c>
      <c r="B79" s="26" t="s">
        <v>35</v>
      </c>
      <c r="C79" s="27" t="s">
        <v>26</v>
      </c>
      <c r="D79" s="28" t="s">
        <v>36</v>
      </c>
      <c r="E79" s="28"/>
      <c r="F79" s="129" t="s">
        <v>2266</v>
      </c>
      <c r="G79" s="29" t="s">
        <v>2267</v>
      </c>
      <c r="H79" s="31" t="s">
        <v>2268</v>
      </c>
      <c r="I79" s="30" t="s">
        <v>2269</v>
      </c>
      <c r="J79" s="30" t="s">
        <v>32</v>
      </c>
      <c r="K79" s="18" t="s">
        <v>19</v>
      </c>
      <c r="L79" s="19" t="s">
        <v>20</v>
      </c>
      <c r="M79" s="19">
        <v>40.6</v>
      </c>
      <c r="N79" s="19">
        <v>5.5</v>
      </c>
      <c r="O79" s="21">
        <v>42.83</v>
      </c>
      <c r="P79" s="31" t="s">
        <v>22</v>
      </c>
      <c r="Q79" s="22" t="s">
        <v>23</v>
      </c>
      <c r="R79" s="32"/>
      <c r="S79" s="33"/>
    </row>
    <row r="80" spans="1:19" ht="22.5">
      <c r="A80" s="25" t="s">
        <v>24</v>
      </c>
      <c r="B80" s="26" t="s">
        <v>35</v>
      </c>
      <c r="C80" s="27" t="s">
        <v>26</v>
      </c>
      <c r="D80" s="28" t="s">
        <v>36</v>
      </c>
      <c r="E80" s="28"/>
      <c r="F80" s="129" t="s">
        <v>2274</v>
      </c>
      <c r="G80" s="29" t="s">
        <v>2275</v>
      </c>
      <c r="H80" s="31" t="s">
        <v>2276</v>
      </c>
      <c r="I80" s="30" t="s">
        <v>137</v>
      </c>
      <c r="J80" s="30" t="s">
        <v>32</v>
      </c>
      <c r="K80" s="18" t="s">
        <v>19</v>
      </c>
      <c r="L80" s="19" t="s">
        <v>2606</v>
      </c>
      <c r="M80" s="19">
        <v>103.1</v>
      </c>
      <c r="N80" s="19">
        <v>5.5</v>
      </c>
      <c r="O80" s="21">
        <v>108.77</v>
      </c>
      <c r="P80" s="31" t="s">
        <v>22</v>
      </c>
      <c r="Q80" s="22" t="s">
        <v>23</v>
      </c>
      <c r="R80" s="32">
        <v>2</v>
      </c>
      <c r="S80" s="33" t="s">
        <v>2277</v>
      </c>
    </row>
    <row r="81" spans="1:19" ht="22.5">
      <c r="A81" s="25" t="s">
        <v>24</v>
      </c>
      <c r="B81" s="26" t="s">
        <v>35</v>
      </c>
      <c r="C81" s="27" t="s">
        <v>26</v>
      </c>
      <c r="D81" s="28" t="s">
        <v>36</v>
      </c>
      <c r="E81" s="28"/>
      <c r="F81" s="129" t="s">
        <v>2282</v>
      </c>
      <c r="G81" s="29" t="s">
        <v>2283</v>
      </c>
      <c r="H81" s="31" t="s">
        <v>2284</v>
      </c>
      <c r="I81" s="30" t="s">
        <v>137</v>
      </c>
      <c r="J81" s="30" t="s">
        <v>32</v>
      </c>
      <c r="K81" s="18" t="s">
        <v>19</v>
      </c>
      <c r="L81" s="19" t="s">
        <v>450</v>
      </c>
      <c r="M81" s="19">
        <v>72.23</v>
      </c>
      <c r="N81" s="19">
        <v>5.5</v>
      </c>
      <c r="O81" s="21">
        <v>76.2</v>
      </c>
      <c r="P81" s="31" t="s">
        <v>22</v>
      </c>
      <c r="Q81" s="22" t="s">
        <v>23</v>
      </c>
      <c r="R81" s="32"/>
      <c r="S81" s="33"/>
    </row>
    <row r="82" spans="1:19" ht="22.5">
      <c r="A82" s="25" t="s">
        <v>24</v>
      </c>
      <c r="B82" s="26" t="s">
        <v>35</v>
      </c>
      <c r="C82" s="27" t="s">
        <v>26</v>
      </c>
      <c r="D82" s="28" t="s">
        <v>36</v>
      </c>
      <c r="E82" s="28"/>
      <c r="F82" s="129" t="s">
        <v>2293</v>
      </c>
      <c r="G82" s="29" t="s">
        <v>2294</v>
      </c>
      <c r="H82" s="31" t="s">
        <v>2295</v>
      </c>
      <c r="I82" s="30" t="s">
        <v>225</v>
      </c>
      <c r="J82" s="30" t="s">
        <v>32</v>
      </c>
      <c r="K82" s="18" t="s">
        <v>19</v>
      </c>
      <c r="L82" s="19" t="s">
        <v>20</v>
      </c>
      <c r="M82" s="19">
        <v>86.01</v>
      </c>
      <c r="N82" s="19">
        <v>2.1</v>
      </c>
      <c r="O82" s="21">
        <v>87.82</v>
      </c>
      <c r="P82" s="31" t="s">
        <v>22</v>
      </c>
      <c r="Q82" s="22" t="s">
        <v>23</v>
      </c>
      <c r="R82" s="32"/>
      <c r="S82" s="33"/>
    </row>
    <row r="83" spans="1:19" ht="45">
      <c r="A83" s="25" t="s">
        <v>24</v>
      </c>
      <c r="B83" s="26" t="s">
        <v>35</v>
      </c>
      <c r="C83" s="27" t="s">
        <v>26</v>
      </c>
      <c r="D83" s="28" t="s">
        <v>36</v>
      </c>
      <c r="E83" s="28"/>
      <c r="F83" s="129" t="s">
        <v>368</v>
      </c>
      <c r="G83" s="29" t="s">
        <v>369</v>
      </c>
      <c r="H83" s="31" t="s">
        <v>370</v>
      </c>
      <c r="I83" s="30" t="s">
        <v>371</v>
      </c>
      <c r="J83" s="30" t="s">
        <v>32</v>
      </c>
      <c r="K83" s="18" t="s">
        <v>19</v>
      </c>
      <c r="L83" s="19" t="s">
        <v>372</v>
      </c>
      <c r="M83" s="19">
        <v>54.5</v>
      </c>
      <c r="N83" s="19">
        <v>5.5</v>
      </c>
      <c r="O83" s="21">
        <v>57.5</v>
      </c>
      <c r="P83" s="31" t="s">
        <v>22</v>
      </c>
      <c r="Q83" s="22" t="s">
        <v>23</v>
      </c>
      <c r="R83" s="32"/>
      <c r="S83" s="33"/>
    </row>
    <row r="84" spans="1:19" ht="33.75">
      <c r="A84" s="25" t="s">
        <v>24</v>
      </c>
      <c r="B84" s="26" t="s">
        <v>35</v>
      </c>
      <c r="C84" s="27"/>
      <c r="D84" s="28" t="s">
        <v>36</v>
      </c>
      <c r="E84" s="28"/>
      <c r="F84" s="155" t="s">
        <v>2296</v>
      </c>
      <c r="G84" s="29" t="s">
        <v>2297</v>
      </c>
      <c r="H84" s="31" t="s">
        <v>2298</v>
      </c>
      <c r="I84" s="38" t="s">
        <v>2299</v>
      </c>
      <c r="J84" s="30" t="s">
        <v>32</v>
      </c>
      <c r="K84" s="18" t="s">
        <v>19</v>
      </c>
      <c r="L84" s="19" t="s">
        <v>2607</v>
      </c>
      <c r="M84" s="19">
        <f>13.36+13.68</f>
        <v>27.04</v>
      </c>
      <c r="N84" s="19">
        <v>5.5</v>
      </c>
      <c r="O84" s="21">
        <f>14.09+14.43</f>
        <v>28.52</v>
      </c>
      <c r="P84" s="173" t="s">
        <v>22</v>
      </c>
      <c r="Q84" s="22" t="s">
        <v>23</v>
      </c>
      <c r="R84" s="48"/>
      <c r="S84" s="49"/>
    </row>
    <row r="85" spans="1:19" ht="22.5">
      <c r="A85" s="25" t="s">
        <v>24</v>
      </c>
      <c r="B85" s="26" t="s">
        <v>35</v>
      </c>
      <c r="C85" s="27"/>
      <c r="D85" s="28" t="s">
        <v>36</v>
      </c>
      <c r="E85" s="28"/>
      <c r="F85" s="129" t="s">
        <v>2312</v>
      </c>
      <c r="G85" s="29" t="s">
        <v>2313</v>
      </c>
      <c r="H85" s="31" t="s">
        <v>2314</v>
      </c>
      <c r="I85" s="30" t="s">
        <v>2315</v>
      </c>
      <c r="J85" s="30" t="s">
        <v>32</v>
      </c>
      <c r="K85" s="18" t="s">
        <v>19</v>
      </c>
      <c r="L85" s="19" t="s">
        <v>41</v>
      </c>
      <c r="M85" s="19">
        <v>107.59</v>
      </c>
      <c r="N85" s="19">
        <v>5.5</v>
      </c>
      <c r="O85" s="21">
        <v>113.51</v>
      </c>
      <c r="P85" s="31" t="s">
        <v>553</v>
      </c>
      <c r="Q85" s="22" t="s">
        <v>42</v>
      </c>
      <c r="R85" s="32"/>
      <c r="S85" s="33"/>
    </row>
    <row r="86" spans="1:19" ht="22.5">
      <c r="A86" s="25" t="s">
        <v>24</v>
      </c>
      <c r="B86" s="26" t="s">
        <v>35</v>
      </c>
      <c r="C86" s="27"/>
      <c r="D86" s="28" t="s">
        <v>36</v>
      </c>
      <c r="E86" s="28"/>
      <c r="F86" s="155" t="s">
        <v>2320</v>
      </c>
      <c r="G86" s="34" t="s">
        <v>2321</v>
      </c>
      <c r="H86" s="31" t="s">
        <v>2322</v>
      </c>
      <c r="I86" s="30" t="s">
        <v>2323</v>
      </c>
      <c r="J86" s="30" t="s">
        <v>32</v>
      </c>
      <c r="K86" s="18" t="s">
        <v>19</v>
      </c>
      <c r="L86" s="19" t="s">
        <v>20</v>
      </c>
      <c r="M86" s="19">
        <v>36.56</v>
      </c>
      <c r="N86" s="19">
        <v>5.5</v>
      </c>
      <c r="O86" s="21">
        <v>38.57</v>
      </c>
      <c r="P86" s="173" t="s">
        <v>22</v>
      </c>
      <c r="Q86" s="22" t="s">
        <v>23</v>
      </c>
      <c r="R86" s="32"/>
      <c r="S86" s="33"/>
    </row>
    <row r="87" spans="1:19" ht="22.5">
      <c r="A87" s="25" t="s">
        <v>24</v>
      </c>
      <c r="B87" s="26" t="s">
        <v>35</v>
      </c>
      <c r="C87" s="27"/>
      <c r="D87" s="28" t="s">
        <v>36</v>
      </c>
      <c r="E87" s="28"/>
      <c r="F87" s="129" t="s">
        <v>401</v>
      </c>
      <c r="G87" s="29" t="s">
        <v>402</v>
      </c>
      <c r="H87" s="31" t="s">
        <v>403</v>
      </c>
      <c r="I87" s="30" t="s">
        <v>401</v>
      </c>
      <c r="J87" s="30" t="s">
        <v>32</v>
      </c>
      <c r="K87" s="18" t="s">
        <v>19</v>
      </c>
      <c r="L87" s="19" t="s">
        <v>20</v>
      </c>
      <c r="M87" s="19">
        <v>30.45</v>
      </c>
      <c r="N87" s="19">
        <v>0</v>
      </c>
      <c r="O87" s="21">
        <v>30.45</v>
      </c>
      <c r="P87" s="31" t="s">
        <v>22</v>
      </c>
      <c r="Q87" s="22" t="s">
        <v>23</v>
      </c>
      <c r="R87" s="32"/>
      <c r="S87" s="33"/>
    </row>
    <row r="88" spans="1:19" ht="22.5">
      <c r="A88" s="25" t="s">
        <v>24</v>
      </c>
      <c r="B88" s="26" t="s">
        <v>35</v>
      </c>
      <c r="C88" s="27"/>
      <c r="D88" s="28" t="s">
        <v>36</v>
      </c>
      <c r="E88" s="28"/>
      <c r="F88" s="129" t="s">
        <v>2362</v>
      </c>
      <c r="G88" s="29" t="s">
        <v>2363</v>
      </c>
      <c r="H88" s="31" t="s">
        <v>2364</v>
      </c>
      <c r="I88" s="30" t="s">
        <v>2365</v>
      </c>
      <c r="J88" s="30" t="s">
        <v>32</v>
      </c>
      <c r="K88" s="18" t="s">
        <v>19</v>
      </c>
      <c r="L88" s="19" t="s">
        <v>20</v>
      </c>
      <c r="M88" s="19">
        <v>145.15</v>
      </c>
      <c r="N88" s="19">
        <v>2.1</v>
      </c>
      <c r="O88" s="21">
        <v>148.19999999999999</v>
      </c>
      <c r="P88" s="31" t="s">
        <v>22</v>
      </c>
      <c r="Q88" s="22" t="s">
        <v>23</v>
      </c>
      <c r="R88" s="32"/>
      <c r="S88" s="33"/>
    </row>
    <row r="89" spans="1:19" ht="34.5">
      <c r="A89" s="25" t="s">
        <v>24</v>
      </c>
      <c r="B89" s="26" t="s">
        <v>35</v>
      </c>
      <c r="C89" s="60"/>
      <c r="D89" s="61">
        <v>12</v>
      </c>
      <c r="E89" s="61"/>
      <c r="F89" s="154" t="s">
        <v>2387</v>
      </c>
      <c r="G89" s="63" t="s">
        <v>2388</v>
      </c>
      <c r="H89" s="63" t="s">
        <v>2389</v>
      </c>
      <c r="I89" s="80" t="s">
        <v>2390</v>
      </c>
      <c r="J89" s="86" t="s">
        <v>32</v>
      </c>
      <c r="K89" s="18" t="s">
        <v>19</v>
      </c>
      <c r="L89" s="19" t="s">
        <v>1295</v>
      </c>
      <c r="M89" s="19">
        <v>11.54</v>
      </c>
      <c r="N89" s="19">
        <v>5.5</v>
      </c>
      <c r="O89" s="21">
        <v>12.17</v>
      </c>
      <c r="P89" s="63" t="s">
        <v>22</v>
      </c>
      <c r="Q89" s="22" t="s">
        <v>23</v>
      </c>
      <c r="R89" s="64"/>
      <c r="S89" s="65"/>
    </row>
    <row r="90" spans="1:19" ht="36">
      <c r="A90" s="25" t="s">
        <v>24</v>
      </c>
      <c r="B90" s="26" t="s">
        <v>35</v>
      </c>
      <c r="C90" s="27"/>
      <c r="D90" s="28" t="s">
        <v>36</v>
      </c>
      <c r="E90" s="28"/>
      <c r="F90" s="129" t="s">
        <v>2394</v>
      </c>
      <c r="G90" s="29" t="s">
        <v>2395</v>
      </c>
      <c r="H90" s="31"/>
      <c r="I90" s="30" t="s">
        <v>2396</v>
      </c>
      <c r="J90" s="30" t="s">
        <v>649</v>
      </c>
      <c r="K90" s="18" t="s">
        <v>19</v>
      </c>
      <c r="L90" s="19" t="s">
        <v>20</v>
      </c>
      <c r="M90" s="19">
        <v>38.57</v>
      </c>
      <c r="N90" s="19">
        <v>0</v>
      </c>
      <c r="O90" s="21">
        <v>38.57</v>
      </c>
      <c r="P90" s="31" t="s">
        <v>22</v>
      </c>
      <c r="Q90" s="22" t="s">
        <v>23</v>
      </c>
      <c r="R90" s="32"/>
      <c r="S90" s="33"/>
    </row>
    <row r="91" spans="1:19" ht="24">
      <c r="A91" s="25" t="s">
        <v>24</v>
      </c>
      <c r="B91" s="26" t="s">
        <v>35</v>
      </c>
      <c r="C91" s="27"/>
      <c r="D91" s="28" t="s">
        <v>36</v>
      </c>
      <c r="E91" s="28"/>
      <c r="F91" s="129" t="s">
        <v>2400</v>
      </c>
      <c r="G91" s="29" t="s">
        <v>2401</v>
      </c>
      <c r="H91" s="62" t="s">
        <v>2402</v>
      </c>
      <c r="I91" s="30" t="s">
        <v>2403</v>
      </c>
      <c r="J91" s="30" t="s">
        <v>649</v>
      </c>
      <c r="K91" s="18" t="s">
        <v>19</v>
      </c>
      <c r="L91" s="19" t="s">
        <v>20</v>
      </c>
      <c r="M91" s="19">
        <v>26.14</v>
      </c>
      <c r="N91" s="19">
        <v>0</v>
      </c>
      <c r="O91" s="21">
        <v>26.14</v>
      </c>
      <c r="P91" s="31" t="s">
        <v>22</v>
      </c>
      <c r="Q91" s="22" t="s">
        <v>23</v>
      </c>
      <c r="R91" s="32"/>
      <c r="S91" s="33"/>
    </row>
    <row r="92" spans="1:19" ht="22.5">
      <c r="A92" s="25" t="s">
        <v>24</v>
      </c>
      <c r="B92" s="26" t="s">
        <v>35</v>
      </c>
      <c r="C92" s="27"/>
      <c r="D92" s="28" t="s">
        <v>36</v>
      </c>
      <c r="E92" s="28"/>
      <c r="F92" s="129" t="s">
        <v>2404</v>
      </c>
      <c r="G92" s="29" t="s">
        <v>2405</v>
      </c>
      <c r="H92" s="31" t="s">
        <v>2406</v>
      </c>
      <c r="I92" s="30" t="s">
        <v>2407</v>
      </c>
      <c r="J92" s="30" t="s">
        <v>32</v>
      </c>
      <c r="K92" s="18" t="s">
        <v>19</v>
      </c>
      <c r="L92" s="19" t="s">
        <v>20</v>
      </c>
      <c r="M92" s="19">
        <v>25.38</v>
      </c>
      <c r="N92" s="19">
        <v>0</v>
      </c>
      <c r="O92" s="21">
        <v>25.38</v>
      </c>
      <c r="P92" s="31" t="s">
        <v>22</v>
      </c>
      <c r="Q92" s="22" t="s">
        <v>23</v>
      </c>
      <c r="R92" s="32"/>
      <c r="S92" s="33"/>
    </row>
    <row r="93" spans="1:19" ht="22.5">
      <c r="A93" s="25" t="s">
        <v>24</v>
      </c>
      <c r="B93" s="26" t="s">
        <v>35</v>
      </c>
      <c r="C93" s="27"/>
      <c r="D93" s="28" t="s">
        <v>36</v>
      </c>
      <c r="E93" s="28"/>
      <c r="F93" s="129" t="s">
        <v>2417</v>
      </c>
      <c r="G93" s="29"/>
      <c r="H93" s="31" t="s">
        <v>2418</v>
      </c>
      <c r="I93" s="30" t="s">
        <v>2419</v>
      </c>
      <c r="J93" s="30" t="s">
        <v>2420</v>
      </c>
      <c r="K93" s="53" t="s">
        <v>19</v>
      </c>
      <c r="L93" s="19" t="s">
        <v>20</v>
      </c>
      <c r="M93" s="19">
        <v>884.77</v>
      </c>
      <c r="N93" s="19">
        <v>2.1</v>
      </c>
      <c r="O93" s="21">
        <v>903.35</v>
      </c>
      <c r="P93" s="31" t="s">
        <v>22</v>
      </c>
      <c r="Q93" s="22" t="s">
        <v>23</v>
      </c>
      <c r="R93" s="32"/>
      <c r="S93" s="33"/>
    </row>
    <row r="94" spans="1:19" ht="24">
      <c r="A94" s="25" t="s">
        <v>24</v>
      </c>
      <c r="B94" s="26" t="s">
        <v>35</v>
      </c>
      <c r="C94" s="27" t="s">
        <v>26</v>
      </c>
      <c r="D94" s="28" t="s">
        <v>36</v>
      </c>
      <c r="E94" s="28"/>
      <c r="F94" s="129" t="s">
        <v>2425</v>
      </c>
      <c r="G94" s="29" t="s">
        <v>2426</v>
      </c>
      <c r="H94" s="31" t="s">
        <v>2427</v>
      </c>
      <c r="I94" s="30" t="s">
        <v>2428</v>
      </c>
      <c r="J94" s="30" t="s">
        <v>32</v>
      </c>
      <c r="K94" s="18" t="s">
        <v>19</v>
      </c>
      <c r="L94" s="19" t="s">
        <v>41</v>
      </c>
      <c r="M94" s="19">
        <v>49.23</v>
      </c>
      <c r="N94" s="19">
        <v>5.5</v>
      </c>
      <c r="O94" s="21">
        <v>51.94</v>
      </c>
      <c r="P94" s="31" t="s">
        <v>553</v>
      </c>
      <c r="Q94" s="22" t="s">
        <v>42</v>
      </c>
      <c r="R94" s="32"/>
      <c r="S94" s="33"/>
    </row>
    <row r="95" spans="1:19" ht="22.5">
      <c r="A95" s="25" t="s">
        <v>24</v>
      </c>
      <c r="B95" s="26" t="s">
        <v>35</v>
      </c>
      <c r="C95" s="27"/>
      <c r="D95" s="28" t="s">
        <v>36</v>
      </c>
      <c r="E95" s="28"/>
      <c r="F95" s="129" t="s">
        <v>2475</v>
      </c>
      <c r="G95" s="29" t="s">
        <v>2476</v>
      </c>
      <c r="H95" s="31" t="s">
        <v>2477</v>
      </c>
      <c r="I95" s="30" t="s">
        <v>2478</v>
      </c>
      <c r="J95" s="30" t="s">
        <v>32</v>
      </c>
      <c r="K95" s="18" t="s">
        <v>19</v>
      </c>
      <c r="L95" s="19" t="s">
        <v>20</v>
      </c>
      <c r="M95" s="19">
        <v>67.599999999999994</v>
      </c>
      <c r="N95" s="19">
        <v>2.1</v>
      </c>
      <c r="O95" s="21">
        <v>69.02</v>
      </c>
      <c r="P95" s="31" t="s">
        <v>22</v>
      </c>
      <c r="Q95" s="22" t="s">
        <v>23</v>
      </c>
      <c r="R95" s="32"/>
      <c r="S95" s="33"/>
    </row>
    <row r="96" spans="1:19" ht="22.5">
      <c r="A96" s="25" t="s">
        <v>24</v>
      </c>
      <c r="B96" s="26" t="s">
        <v>35</v>
      </c>
      <c r="C96" s="27"/>
      <c r="D96" s="28" t="s">
        <v>36</v>
      </c>
      <c r="E96" s="28"/>
      <c r="F96" s="129" t="s">
        <v>849</v>
      </c>
      <c r="G96" s="29" t="s">
        <v>850</v>
      </c>
      <c r="H96" s="31" t="s">
        <v>851</v>
      </c>
      <c r="I96" s="30" t="s">
        <v>101</v>
      </c>
      <c r="J96" s="30" t="s">
        <v>32</v>
      </c>
      <c r="K96" s="18" t="s">
        <v>19</v>
      </c>
      <c r="L96" s="19" t="s">
        <v>41</v>
      </c>
      <c r="M96" s="19">
        <v>275.07</v>
      </c>
      <c r="N96" s="19">
        <v>5.5</v>
      </c>
      <c r="O96" s="21">
        <v>290.2</v>
      </c>
      <c r="P96" s="31" t="s">
        <v>45</v>
      </c>
      <c r="Q96" s="22" t="s">
        <v>42</v>
      </c>
      <c r="R96" s="32"/>
      <c r="S96" s="33"/>
    </row>
    <row r="97" spans="1:19" ht="22.5">
      <c r="A97" s="25" t="s">
        <v>24</v>
      </c>
      <c r="B97" s="26" t="s">
        <v>35</v>
      </c>
      <c r="C97" s="27"/>
      <c r="D97" s="28" t="s">
        <v>36</v>
      </c>
      <c r="E97" s="28"/>
      <c r="F97" s="129" t="s">
        <v>2479</v>
      </c>
      <c r="G97" s="29" t="s">
        <v>2480</v>
      </c>
      <c r="H97" s="31" t="s">
        <v>2481</v>
      </c>
      <c r="I97" s="30" t="s">
        <v>291</v>
      </c>
      <c r="J97" s="30" t="s">
        <v>32</v>
      </c>
      <c r="K97" s="18" t="s">
        <v>19</v>
      </c>
      <c r="L97" s="19" t="s">
        <v>20</v>
      </c>
      <c r="M97" s="19">
        <v>0</v>
      </c>
      <c r="N97" s="19">
        <v>0</v>
      </c>
      <c r="O97" s="21">
        <v>0</v>
      </c>
      <c r="P97" s="31" t="s">
        <v>22</v>
      </c>
      <c r="Q97" s="22" t="s">
        <v>23</v>
      </c>
      <c r="R97" s="32"/>
      <c r="S97" s="43"/>
    </row>
    <row r="98" spans="1:19" ht="22.5">
      <c r="A98" s="25" t="s">
        <v>24</v>
      </c>
      <c r="B98" s="26" t="s">
        <v>35</v>
      </c>
      <c r="C98" s="27"/>
      <c r="D98" s="28" t="s">
        <v>36</v>
      </c>
      <c r="E98" s="28"/>
      <c r="F98" s="129" t="s">
        <v>2508</v>
      </c>
      <c r="G98" s="29" t="s">
        <v>2509</v>
      </c>
      <c r="H98" s="31" t="s">
        <v>2510</v>
      </c>
      <c r="I98" s="30" t="s">
        <v>871</v>
      </c>
      <c r="J98" s="30" t="s">
        <v>90</v>
      </c>
      <c r="K98" s="18" t="s">
        <v>19</v>
      </c>
      <c r="L98" s="19" t="s">
        <v>2511</v>
      </c>
      <c r="M98" s="91">
        <v>110.47</v>
      </c>
      <c r="N98" s="91">
        <v>5.5</v>
      </c>
      <c r="O98" s="21">
        <v>116.55</v>
      </c>
      <c r="P98" s="31" t="s">
        <v>174</v>
      </c>
      <c r="Q98" s="22" t="s">
        <v>42</v>
      </c>
      <c r="R98" s="32"/>
      <c r="S98" s="43"/>
    </row>
    <row r="99" spans="1:19" ht="22.5">
      <c r="A99" s="25" t="s">
        <v>24</v>
      </c>
      <c r="B99" s="26" t="s">
        <v>35</v>
      </c>
      <c r="C99" s="27" t="s">
        <v>26</v>
      </c>
      <c r="D99" s="28" t="s">
        <v>36</v>
      </c>
      <c r="E99" s="28"/>
      <c r="F99" s="129" t="s">
        <v>2533</v>
      </c>
      <c r="G99" s="34" t="s">
        <v>2534</v>
      </c>
      <c r="H99" s="31" t="s">
        <v>2535</v>
      </c>
      <c r="I99" s="30" t="s">
        <v>436</v>
      </c>
      <c r="J99" s="30"/>
      <c r="K99" s="18" t="s">
        <v>19</v>
      </c>
      <c r="L99" s="19" t="s">
        <v>20</v>
      </c>
      <c r="M99" s="19">
        <v>40.97</v>
      </c>
      <c r="N99" s="19">
        <v>2.1</v>
      </c>
      <c r="O99" s="21">
        <v>41.83</v>
      </c>
      <c r="P99" s="173" t="s">
        <v>22</v>
      </c>
      <c r="Q99" s="22" t="s">
        <v>23</v>
      </c>
      <c r="R99" s="48"/>
      <c r="S99" s="49"/>
    </row>
    <row r="100" spans="1:19" ht="22.5">
      <c r="A100" s="25" t="s">
        <v>24</v>
      </c>
      <c r="B100" s="26" t="s">
        <v>35</v>
      </c>
      <c r="C100" s="27"/>
      <c r="D100" s="28" t="s">
        <v>36</v>
      </c>
      <c r="E100" s="44"/>
      <c r="F100" s="129" t="s">
        <v>2546</v>
      </c>
      <c r="G100" s="29" t="s">
        <v>2547</v>
      </c>
      <c r="H100" s="31" t="s">
        <v>2548</v>
      </c>
      <c r="I100" s="30" t="s">
        <v>2549</v>
      </c>
      <c r="J100" s="30" t="s">
        <v>32</v>
      </c>
      <c r="K100" s="18" t="s">
        <v>19</v>
      </c>
      <c r="L100" s="19" t="s">
        <v>348</v>
      </c>
      <c r="M100" s="19">
        <v>64.08</v>
      </c>
      <c r="N100" s="19">
        <v>5.5</v>
      </c>
      <c r="O100" s="21">
        <v>67.599999999999994</v>
      </c>
      <c r="P100" s="173" t="s">
        <v>22</v>
      </c>
      <c r="Q100" s="22" t="s">
        <v>23</v>
      </c>
      <c r="R100" s="48"/>
      <c r="S100" s="51"/>
    </row>
    <row r="101" spans="1:19">
      <c r="O101" s="4">
        <f>SUM(O2:O100)</f>
        <v>11993.560000000005</v>
      </c>
    </row>
  </sheetData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topLeftCell="A48" zoomScaleNormal="100" workbookViewId="0">
      <selection activeCell="P55" sqref="P55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166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172" customWidth="1"/>
    <col min="17" max="18" width="10.7109375" style="3" customWidth="1"/>
    <col min="19" max="19" width="10.7109375" style="5" customWidth="1"/>
    <col min="20" max="1005" width="10.7109375" style="3" customWidth="1"/>
    <col min="1006" max="1016" width="9.140625" style="3" customWidth="1"/>
    <col min="1017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167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23" t="s">
        <v>16</v>
      </c>
      <c r="R1" s="7" t="s">
        <v>17</v>
      </c>
      <c r="S1" s="14"/>
    </row>
    <row r="2" spans="1:19" ht="22.5">
      <c r="A2" s="25" t="s">
        <v>24</v>
      </c>
      <c r="B2" s="26" t="s">
        <v>51</v>
      </c>
      <c r="C2" s="27" t="s">
        <v>26</v>
      </c>
      <c r="D2" s="28" t="s">
        <v>52</v>
      </c>
      <c r="E2" s="28"/>
      <c r="F2" s="129" t="s">
        <v>46</v>
      </c>
      <c r="G2" s="29" t="s">
        <v>47</v>
      </c>
      <c r="H2" s="31" t="s">
        <v>48</v>
      </c>
      <c r="I2" s="30" t="s">
        <v>49</v>
      </c>
      <c r="J2" s="30" t="s">
        <v>32</v>
      </c>
      <c r="K2" s="18" t="s">
        <v>19</v>
      </c>
      <c r="L2" s="19" t="s">
        <v>20</v>
      </c>
      <c r="M2" s="19">
        <v>75.040000000000006</v>
      </c>
      <c r="N2" s="19">
        <v>5.5</v>
      </c>
      <c r="O2" s="21">
        <v>79.17</v>
      </c>
      <c r="P2" s="31" t="s">
        <v>22</v>
      </c>
      <c r="Q2" s="22" t="s">
        <v>23</v>
      </c>
      <c r="R2" s="35">
        <v>2</v>
      </c>
      <c r="S2" s="33" t="s">
        <v>50</v>
      </c>
    </row>
    <row r="3" spans="1:19" ht="22.5">
      <c r="A3" s="25" t="s">
        <v>24</v>
      </c>
      <c r="B3" s="26" t="s">
        <v>51</v>
      </c>
      <c r="C3" s="27"/>
      <c r="D3" s="28" t="s">
        <v>52</v>
      </c>
      <c r="E3" s="28"/>
      <c r="F3" s="129" t="s">
        <v>64</v>
      </c>
      <c r="G3" s="29" t="s">
        <v>65</v>
      </c>
      <c r="H3" s="31" t="s">
        <v>66</v>
      </c>
      <c r="I3" s="30" t="s">
        <v>67</v>
      </c>
      <c r="J3" s="30" t="s">
        <v>18</v>
      </c>
      <c r="K3" s="18" t="s">
        <v>19</v>
      </c>
      <c r="L3" s="19" t="s">
        <v>20</v>
      </c>
      <c r="M3" s="19">
        <v>145.15</v>
      </c>
      <c r="N3" s="19">
        <v>2.1</v>
      </c>
      <c r="O3" s="21">
        <v>148.19999999999999</v>
      </c>
      <c r="P3" s="31" t="s">
        <v>22</v>
      </c>
      <c r="Q3" s="22" t="s">
        <v>23</v>
      </c>
      <c r="R3" s="35">
        <v>2</v>
      </c>
      <c r="S3" s="33" t="s">
        <v>68</v>
      </c>
    </row>
    <row r="4" spans="1:19" ht="22.5">
      <c r="A4" s="25" t="s">
        <v>24</v>
      </c>
      <c r="B4" s="26" t="s">
        <v>51</v>
      </c>
      <c r="C4" s="27"/>
      <c r="D4" s="28" t="s">
        <v>52</v>
      </c>
      <c r="E4" s="28"/>
      <c r="F4" s="129" t="s">
        <v>98</v>
      </c>
      <c r="G4" s="29" t="s">
        <v>99</v>
      </c>
      <c r="H4" s="31" t="s">
        <v>100</v>
      </c>
      <c r="I4" s="30" t="s">
        <v>101</v>
      </c>
      <c r="J4" s="30" t="s">
        <v>32</v>
      </c>
      <c r="K4" s="18" t="s">
        <v>19</v>
      </c>
      <c r="L4" s="19" t="s">
        <v>41</v>
      </c>
      <c r="M4" s="19">
        <v>703.84</v>
      </c>
      <c r="N4" s="19">
        <v>2.1</v>
      </c>
      <c r="O4" s="21">
        <v>718.62</v>
      </c>
      <c r="P4" s="31" t="s">
        <v>102</v>
      </c>
      <c r="Q4" s="22" t="s">
        <v>42</v>
      </c>
      <c r="R4" s="32"/>
      <c r="S4" s="33"/>
    </row>
    <row r="5" spans="1:19" ht="22.5">
      <c r="A5" s="25" t="s">
        <v>24</v>
      </c>
      <c r="B5" s="26" t="s">
        <v>51</v>
      </c>
      <c r="C5" s="27"/>
      <c r="D5" s="28" t="s">
        <v>52</v>
      </c>
      <c r="E5" s="28"/>
      <c r="F5" s="129" t="s">
        <v>103</v>
      </c>
      <c r="G5" s="29" t="s">
        <v>104</v>
      </c>
      <c r="H5" s="31" t="s">
        <v>105</v>
      </c>
      <c r="I5" s="30" t="s">
        <v>101</v>
      </c>
      <c r="J5" s="30" t="s">
        <v>32</v>
      </c>
      <c r="K5" s="18" t="s">
        <v>19</v>
      </c>
      <c r="L5" s="19" t="s">
        <v>20</v>
      </c>
      <c r="M5" s="19">
        <v>0</v>
      </c>
      <c r="N5" s="19">
        <v>0</v>
      </c>
      <c r="O5" s="21">
        <v>0</v>
      </c>
      <c r="P5" s="31" t="s">
        <v>102</v>
      </c>
      <c r="Q5" s="22" t="s">
        <v>42</v>
      </c>
      <c r="R5" s="32"/>
      <c r="S5" s="33"/>
    </row>
    <row r="6" spans="1:19" ht="22.5">
      <c r="A6" s="25" t="s">
        <v>24</v>
      </c>
      <c r="B6" s="26" t="s">
        <v>51</v>
      </c>
      <c r="C6" s="27"/>
      <c r="D6" s="28" t="s">
        <v>52</v>
      </c>
      <c r="E6" s="28"/>
      <c r="F6" s="129" t="s">
        <v>111</v>
      </c>
      <c r="G6" s="29" t="s">
        <v>112</v>
      </c>
      <c r="H6" s="31" t="s">
        <v>113</v>
      </c>
      <c r="I6" s="30" t="s">
        <v>33</v>
      </c>
      <c r="J6" s="30" t="s">
        <v>32</v>
      </c>
      <c r="K6" s="18" t="s">
        <v>19</v>
      </c>
      <c r="L6" s="19" t="s">
        <v>20</v>
      </c>
      <c r="M6" s="19">
        <v>46.18</v>
      </c>
      <c r="N6" s="19">
        <v>5.5</v>
      </c>
      <c r="O6" s="21">
        <v>48.72</v>
      </c>
      <c r="P6" s="31" t="s">
        <v>22</v>
      </c>
      <c r="Q6" s="22" t="s">
        <v>23</v>
      </c>
      <c r="R6" s="32"/>
      <c r="S6" s="33"/>
    </row>
    <row r="7" spans="1:19" ht="22.5">
      <c r="A7" s="25" t="s">
        <v>24</v>
      </c>
      <c r="B7" s="26" t="s">
        <v>51</v>
      </c>
      <c r="C7" s="27"/>
      <c r="D7" s="28" t="s">
        <v>52</v>
      </c>
      <c r="E7" s="28"/>
      <c r="F7" s="129" t="s">
        <v>566</v>
      </c>
      <c r="G7" s="29" t="s">
        <v>567</v>
      </c>
      <c r="H7" s="31" t="s">
        <v>568</v>
      </c>
      <c r="I7" s="30" t="s">
        <v>569</v>
      </c>
      <c r="J7" s="30" t="s">
        <v>32</v>
      </c>
      <c r="K7" s="18" t="s">
        <v>19</v>
      </c>
      <c r="L7" s="19" t="s">
        <v>41</v>
      </c>
      <c r="M7" s="19">
        <v>561.4</v>
      </c>
      <c r="N7" s="19">
        <v>2.1</v>
      </c>
      <c r="O7" s="21">
        <v>573.19000000000005</v>
      </c>
      <c r="P7" s="31" t="s">
        <v>85</v>
      </c>
      <c r="Q7" s="22" t="s">
        <v>42</v>
      </c>
      <c r="R7" s="32"/>
      <c r="S7" s="33"/>
    </row>
    <row r="8" spans="1:19" ht="22.5">
      <c r="A8" s="25" t="s">
        <v>24</v>
      </c>
      <c r="B8" s="26" t="s">
        <v>51</v>
      </c>
      <c r="C8" s="27" t="s">
        <v>26</v>
      </c>
      <c r="D8" s="28" t="s">
        <v>52</v>
      </c>
      <c r="E8" s="28"/>
      <c r="F8" s="129" t="s">
        <v>578</v>
      </c>
      <c r="G8" s="29" t="s">
        <v>579</v>
      </c>
      <c r="H8" s="31" t="s">
        <v>580</v>
      </c>
      <c r="I8" s="30" t="s">
        <v>84</v>
      </c>
      <c r="J8" s="30" t="s">
        <v>18</v>
      </c>
      <c r="K8" s="18" t="s">
        <v>19</v>
      </c>
      <c r="L8" s="19" t="s">
        <v>41</v>
      </c>
      <c r="M8" s="19">
        <v>485.4</v>
      </c>
      <c r="N8" s="19">
        <v>2.1</v>
      </c>
      <c r="O8" s="21">
        <v>495.59</v>
      </c>
      <c r="P8" s="31" t="s">
        <v>85</v>
      </c>
      <c r="Q8" s="22" t="s">
        <v>42</v>
      </c>
      <c r="R8" s="32"/>
      <c r="S8" s="33"/>
    </row>
    <row r="9" spans="1:19" ht="30">
      <c r="A9" s="25" t="s">
        <v>24</v>
      </c>
      <c r="B9" s="26" t="s">
        <v>51</v>
      </c>
      <c r="C9" s="27"/>
      <c r="D9" s="28" t="s">
        <v>52</v>
      </c>
      <c r="E9" s="28"/>
      <c r="F9" s="129" t="s">
        <v>586</v>
      </c>
      <c r="G9" s="29" t="s">
        <v>587</v>
      </c>
      <c r="H9" s="31" t="s">
        <v>588</v>
      </c>
      <c r="I9" s="30" t="s">
        <v>589</v>
      </c>
      <c r="J9" s="30" t="s">
        <v>32</v>
      </c>
      <c r="K9" s="18" t="s">
        <v>19</v>
      </c>
      <c r="L9" s="19" t="s">
        <v>590</v>
      </c>
      <c r="M9" s="19">
        <f>35.54+32.37</f>
        <v>67.91</v>
      </c>
      <c r="N9" s="19">
        <v>0</v>
      </c>
      <c r="O9" s="21">
        <f>35.54+32.37</f>
        <v>67.91</v>
      </c>
      <c r="P9" s="31" t="s">
        <v>22</v>
      </c>
      <c r="Q9" s="22" t="s">
        <v>23</v>
      </c>
      <c r="R9" s="32"/>
      <c r="S9" s="33"/>
    </row>
    <row r="10" spans="1:19" ht="22.5">
      <c r="A10" s="25" t="s">
        <v>24</v>
      </c>
      <c r="B10" s="26" t="s">
        <v>51</v>
      </c>
      <c r="C10" s="27"/>
      <c r="D10" s="28" t="s">
        <v>52</v>
      </c>
      <c r="E10" s="28"/>
      <c r="F10" s="129" t="s">
        <v>618</v>
      </c>
      <c r="G10" s="29" t="s">
        <v>619</v>
      </c>
      <c r="H10" s="31" t="s">
        <v>620</v>
      </c>
      <c r="I10" s="30" t="s">
        <v>621</v>
      </c>
      <c r="J10" s="30" t="s">
        <v>32</v>
      </c>
      <c r="K10" s="18" t="s">
        <v>19</v>
      </c>
      <c r="L10" s="19" t="s">
        <v>20</v>
      </c>
      <c r="M10" s="19">
        <v>0</v>
      </c>
      <c r="N10" s="19">
        <v>0</v>
      </c>
      <c r="O10" s="21">
        <v>0</v>
      </c>
      <c r="P10" s="31" t="s">
        <v>22</v>
      </c>
      <c r="Q10" s="22" t="s">
        <v>23</v>
      </c>
      <c r="R10" s="35"/>
      <c r="S10" s="33"/>
    </row>
    <row r="11" spans="1:19" ht="22.5">
      <c r="A11" s="25" t="s">
        <v>24</v>
      </c>
      <c r="B11" s="26" t="s">
        <v>51</v>
      </c>
      <c r="C11" s="27" t="s">
        <v>26</v>
      </c>
      <c r="D11" s="28" t="s">
        <v>52</v>
      </c>
      <c r="E11" s="28"/>
      <c r="F11" s="129" t="s">
        <v>622</v>
      </c>
      <c r="G11" s="29" t="s">
        <v>623</v>
      </c>
      <c r="H11" s="31" t="s">
        <v>624</v>
      </c>
      <c r="I11" s="30" t="s">
        <v>132</v>
      </c>
      <c r="J11" s="30" t="s">
        <v>32</v>
      </c>
      <c r="K11" s="18" t="s">
        <v>19</v>
      </c>
      <c r="L11" s="19" t="s">
        <v>20</v>
      </c>
      <c r="M11" s="19">
        <v>73.12</v>
      </c>
      <c r="N11" s="19">
        <v>5.5</v>
      </c>
      <c r="O11" s="21">
        <v>77.14</v>
      </c>
      <c r="P11" s="31" t="s">
        <v>22</v>
      </c>
      <c r="Q11" s="22" t="s">
        <v>23</v>
      </c>
      <c r="R11" s="32"/>
      <c r="S11" s="33"/>
    </row>
    <row r="12" spans="1:19" ht="22.5">
      <c r="A12" s="25" t="s">
        <v>24</v>
      </c>
      <c r="B12" s="26" t="s">
        <v>51</v>
      </c>
      <c r="C12" s="27"/>
      <c r="D12" s="28" t="s">
        <v>52</v>
      </c>
      <c r="E12" s="28"/>
      <c r="F12" s="129" t="s">
        <v>661</v>
      </c>
      <c r="G12" s="29" t="s">
        <v>662</v>
      </c>
      <c r="H12" s="31" t="s">
        <v>663</v>
      </c>
      <c r="I12" s="30" t="s">
        <v>661</v>
      </c>
      <c r="J12" s="30" t="s">
        <v>32</v>
      </c>
      <c r="K12" s="18" t="s">
        <v>19</v>
      </c>
      <c r="L12" s="19" t="s">
        <v>41</v>
      </c>
      <c r="M12" s="19">
        <v>123.45</v>
      </c>
      <c r="N12" s="19">
        <v>5.5</v>
      </c>
      <c r="O12" s="21">
        <v>130.24</v>
      </c>
      <c r="P12" s="31" t="s">
        <v>343</v>
      </c>
      <c r="Q12" s="22" t="s">
        <v>42</v>
      </c>
      <c r="R12" s="32"/>
      <c r="S12" s="33"/>
    </row>
    <row r="13" spans="1:19" ht="22.5">
      <c r="A13" s="25" t="s">
        <v>24</v>
      </c>
      <c r="B13" s="26" t="s">
        <v>51</v>
      </c>
      <c r="C13" s="27" t="s">
        <v>26</v>
      </c>
      <c r="D13" s="28" t="s">
        <v>52</v>
      </c>
      <c r="E13" s="28"/>
      <c r="F13" s="129" t="s">
        <v>142</v>
      </c>
      <c r="G13" s="29" t="s">
        <v>143</v>
      </c>
      <c r="H13" s="31" t="s">
        <v>144</v>
      </c>
      <c r="I13" s="30" t="s">
        <v>145</v>
      </c>
      <c r="J13" s="30" t="s">
        <v>32</v>
      </c>
      <c r="K13" s="18" t="s">
        <v>19</v>
      </c>
      <c r="L13" s="19" t="s">
        <v>20</v>
      </c>
      <c r="M13" s="19">
        <v>89.47</v>
      </c>
      <c r="N13" s="19">
        <v>2.1</v>
      </c>
      <c r="O13" s="21">
        <v>91.35</v>
      </c>
      <c r="P13" s="31" t="s">
        <v>22</v>
      </c>
      <c r="Q13" s="22" t="s">
        <v>23</v>
      </c>
      <c r="R13" s="32"/>
      <c r="S13" s="33"/>
    </row>
    <row r="14" spans="1:19" ht="22.5">
      <c r="A14" s="25" t="s">
        <v>24</v>
      </c>
      <c r="B14" s="26" t="s">
        <v>51</v>
      </c>
      <c r="C14" s="27"/>
      <c r="D14" s="28" t="s">
        <v>52</v>
      </c>
      <c r="E14" s="28"/>
      <c r="F14" s="129" t="s">
        <v>880</v>
      </c>
      <c r="G14" s="29" t="s">
        <v>881</v>
      </c>
      <c r="H14" s="31" t="s">
        <v>882</v>
      </c>
      <c r="I14" s="30" t="s">
        <v>829</v>
      </c>
      <c r="J14" s="30" t="s">
        <v>32</v>
      </c>
      <c r="K14" s="18" t="s">
        <v>19</v>
      </c>
      <c r="L14" s="19" t="s">
        <v>41</v>
      </c>
      <c r="M14" s="19">
        <v>284.2</v>
      </c>
      <c r="N14" s="19">
        <v>2.1</v>
      </c>
      <c r="O14" s="21">
        <v>290.17</v>
      </c>
      <c r="P14" s="31" t="s">
        <v>609</v>
      </c>
      <c r="Q14" s="22" t="s">
        <v>42</v>
      </c>
      <c r="R14" s="32"/>
      <c r="S14" s="33"/>
    </row>
    <row r="15" spans="1:19" ht="24">
      <c r="A15" s="25" t="s">
        <v>24</v>
      </c>
      <c r="B15" s="26" t="s">
        <v>51</v>
      </c>
      <c r="C15" s="27"/>
      <c r="D15" s="28" t="s">
        <v>52</v>
      </c>
      <c r="E15" s="28"/>
      <c r="F15" s="129" t="s">
        <v>923</v>
      </c>
      <c r="G15" s="29" t="s">
        <v>924</v>
      </c>
      <c r="H15" s="31" t="s">
        <v>925</v>
      </c>
      <c r="I15" s="30" t="s">
        <v>926</v>
      </c>
      <c r="J15" s="30" t="s">
        <v>32</v>
      </c>
      <c r="K15" s="18" t="s">
        <v>19</v>
      </c>
      <c r="L15" s="19" t="s">
        <v>20</v>
      </c>
      <c r="M15" s="19">
        <v>51.2</v>
      </c>
      <c r="N15" s="19">
        <v>2.1</v>
      </c>
      <c r="O15" s="21">
        <v>52.28</v>
      </c>
      <c r="P15" s="31" t="s">
        <v>22</v>
      </c>
      <c r="Q15" s="22" t="s">
        <v>23</v>
      </c>
      <c r="R15" s="32"/>
      <c r="S15" s="33"/>
    </row>
    <row r="16" spans="1:19" ht="23.25">
      <c r="A16" s="25" t="s">
        <v>24</v>
      </c>
      <c r="B16" s="26" t="s">
        <v>1004</v>
      </c>
      <c r="C16" s="60"/>
      <c r="D16" s="95">
        <v>19</v>
      </c>
      <c r="E16" s="95"/>
      <c r="F16" s="154" t="s">
        <v>1005</v>
      </c>
      <c r="G16" s="63" t="s">
        <v>1006</v>
      </c>
      <c r="H16" s="63" t="s">
        <v>1007</v>
      </c>
      <c r="I16" s="80" t="s">
        <v>1008</v>
      </c>
      <c r="J16" s="86" t="s">
        <v>32</v>
      </c>
      <c r="K16" s="50" t="s">
        <v>19</v>
      </c>
      <c r="L16" s="19" t="s">
        <v>20</v>
      </c>
      <c r="M16" s="19">
        <v>69.27</v>
      </c>
      <c r="N16" s="19">
        <v>5.5</v>
      </c>
      <c r="O16" s="21">
        <v>73.08</v>
      </c>
      <c r="P16" s="63" t="s">
        <v>22</v>
      </c>
      <c r="Q16" s="22" t="s">
        <v>23</v>
      </c>
      <c r="R16" s="64"/>
      <c r="S16" s="65"/>
    </row>
    <row r="17" spans="1:19" ht="22.5">
      <c r="A17" s="25" t="s">
        <v>24</v>
      </c>
      <c r="B17" s="26" t="s">
        <v>51</v>
      </c>
      <c r="C17" s="27" t="s">
        <v>26</v>
      </c>
      <c r="D17" s="28" t="s">
        <v>52</v>
      </c>
      <c r="E17" s="28"/>
      <c r="F17" s="129" t="s">
        <v>146</v>
      </c>
      <c r="G17" s="29" t="s">
        <v>147</v>
      </c>
      <c r="H17" s="31" t="s">
        <v>148</v>
      </c>
      <c r="I17" s="30" t="s">
        <v>145</v>
      </c>
      <c r="J17" s="30" t="s">
        <v>32</v>
      </c>
      <c r="K17" s="18" t="s">
        <v>19</v>
      </c>
      <c r="L17" s="19" t="s">
        <v>20</v>
      </c>
      <c r="M17" s="19">
        <v>82.74</v>
      </c>
      <c r="N17" s="19">
        <v>5.5</v>
      </c>
      <c r="O17" s="21">
        <v>87.29</v>
      </c>
      <c r="P17" s="31" t="s">
        <v>22</v>
      </c>
      <c r="Q17" s="22" t="s">
        <v>23</v>
      </c>
      <c r="R17" s="32"/>
      <c r="S17" s="33"/>
    </row>
    <row r="18" spans="1:19" ht="22.5">
      <c r="A18" s="25" t="s">
        <v>24</v>
      </c>
      <c r="B18" s="26" t="s">
        <v>51</v>
      </c>
      <c r="C18" s="27"/>
      <c r="D18" s="28" t="s">
        <v>52</v>
      </c>
      <c r="E18" s="44"/>
      <c r="F18" s="129" t="s">
        <v>1029</v>
      </c>
      <c r="G18" s="29" t="s">
        <v>1030</v>
      </c>
      <c r="H18" s="31" t="s">
        <v>1031</v>
      </c>
      <c r="I18" s="30" t="s">
        <v>1032</v>
      </c>
      <c r="J18" s="30" t="s">
        <v>32</v>
      </c>
      <c r="K18" s="18" t="s">
        <v>19</v>
      </c>
      <c r="L18" s="19" t="s">
        <v>20</v>
      </c>
      <c r="M18" s="19">
        <v>0</v>
      </c>
      <c r="N18" s="19">
        <v>0</v>
      </c>
      <c r="O18" s="21">
        <v>0</v>
      </c>
      <c r="P18" s="31" t="s">
        <v>22</v>
      </c>
      <c r="Q18" s="22" t="s">
        <v>23</v>
      </c>
      <c r="R18" s="32"/>
      <c r="S18" s="33"/>
    </row>
    <row r="19" spans="1:19" ht="24">
      <c r="A19" s="25" t="s">
        <v>24</v>
      </c>
      <c r="B19" s="26" t="s">
        <v>51</v>
      </c>
      <c r="C19" s="27"/>
      <c r="D19" s="28" t="s">
        <v>52</v>
      </c>
      <c r="E19" s="28"/>
      <c r="F19" s="129" t="s">
        <v>1042</v>
      </c>
      <c r="G19" s="29" t="s">
        <v>1043</v>
      </c>
      <c r="H19" s="31" t="s">
        <v>1044</v>
      </c>
      <c r="I19" s="30" t="s">
        <v>1045</v>
      </c>
      <c r="J19" s="30" t="s">
        <v>32</v>
      </c>
      <c r="K19" s="18" t="s">
        <v>19</v>
      </c>
      <c r="L19" s="19" t="s">
        <v>20</v>
      </c>
      <c r="M19" s="19">
        <v>0</v>
      </c>
      <c r="N19" s="19">
        <v>0</v>
      </c>
      <c r="O19" s="21">
        <v>0</v>
      </c>
      <c r="P19" s="31" t="s">
        <v>22</v>
      </c>
      <c r="Q19" s="22" t="s">
        <v>23</v>
      </c>
      <c r="R19" s="32"/>
      <c r="S19" s="33"/>
    </row>
    <row r="20" spans="1:19" ht="22.5">
      <c r="A20" s="25" t="s">
        <v>24</v>
      </c>
      <c r="B20" s="26" t="s">
        <v>51</v>
      </c>
      <c r="C20" s="27"/>
      <c r="D20" s="28" t="s">
        <v>52</v>
      </c>
      <c r="E20" s="28"/>
      <c r="F20" s="129" t="s">
        <v>1046</v>
      </c>
      <c r="G20" s="29" t="s">
        <v>1047</v>
      </c>
      <c r="H20" s="31" t="s">
        <v>1048</v>
      </c>
      <c r="I20" s="30" t="s">
        <v>217</v>
      </c>
      <c r="J20" s="30" t="s">
        <v>32</v>
      </c>
      <c r="K20" s="18" t="s">
        <v>19</v>
      </c>
      <c r="L20" s="19" t="s">
        <v>20</v>
      </c>
      <c r="M20" s="19">
        <v>47.57</v>
      </c>
      <c r="N20" s="19">
        <v>5.5</v>
      </c>
      <c r="O20" s="21">
        <v>50.19</v>
      </c>
      <c r="P20" s="31" t="s">
        <v>22</v>
      </c>
      <c r="Q20" s="22" t="s">
        <v>23</v>
      </c>
      <c r="R20" s="32"/>
      <c r="S20" s="33"/>
    </row>
    <row r="21" spans="1:19" ht="22.5">
      <c r="A21" s="25" t="s">
        <v>24</v>
      </c>
      <c r="B21" s="26" t="s">
        <v>51</v>
      </c>
      <c r="C21" s="27" t="s">
        <v>26</v>
      </c>
      <c r="D21" s="28" t="s">
        <v>52</v>
      </c>
      <c r="E21" s="28"/>
      <c r="F21" s="129" t="s">
        <v>149</v>
      </c>
      <c r="G21" s="29" t="s">
        <v>150</v>
      </c>
      <c r="H21" s="31" t="s">
        <v>151</v>
      </c>
      <c r="I21" s="30" t="s">
        <v>152</v>
      </c>
      <c r="J21" s="30" t="s">
        <v>32</v>
      </c>
      <c r="K21" s="18" t="s">
        <v>19</v>
      </c>
      <c r="L21" s="19" t="s">
        <v>20</v>
      </c>
      <c r="M21" s="19">
        <v>48.56</v>
      </c>
      <c r="N21" s="19">
        <v>5.5</v>
      </c>
      <c r="O21" s="21">
        <v>51.23</v>
      </c>
      <c r="P21" s="31" t="s">
        <v>22</v>
      </c>
      <c r="Q21" s="22" t="s">
        <v>23</v>
      </c>
      <c r="R21" s="32"/>
      <c r="S21" s="33"/>
    </row>
    <row r="22" spans="1:19" ht="22.5">
      <c r="A22" s="25" t="s">
        <v>24</v>
      </c>
      <c r="B22" s="26" t="s">
        <v>51</v>
      </c>
      <c r="C22" s="27"/>
      <c r="D22" s="28" t="s">
        <v>52</v>
      </c>
      <c r="E22" s="28"/>
      <c r="F22" s="129" t="s">
        <v>156</v>
      </c>
      <c r="G22" s="29" t="s">
        <v>157</v>
      </c>
      <c r="H22" s="31" t="s">
        <v>158</v>
      </c>
      <c r="I22" s="30" t="s">
        <v>159</v>
      </c>
      <c r="J22" s="30" t="s">
        <v>32</v>
      </c>
      <c r="K22" s="18" t="s">
        <v>19</v>
      </c>
      <c r="L22" s="19" t="s">
        <v>20</v>
      </c>
      <c r="M22" s="19">
        <v>0</v>
      </c>
      <c r="N22" s="19">
        <v>0</v>
      </c>
      <c r="O22" s="21">
        <v>0</v>
      </c>
      <c r="P22" s="31" t="s">
        <v>22</v>
      </c>
      <c r="Q22" s="22" t="s">
        <v>23</v>
      </c>
      <c r="R22" s="32"/>
      <c r="S22" s="33"/>
    </row>
    <row r="23" spans="1:19" ht="22.5">
      <c r="A23" s="25" t="s">
        <v>24</v>
      </c>
      <c r="B23" s="26" t="s">
        <v>51</v>
      </c>
      <c r="C23" s="27"/>
      <c r="D23" s="28" t="s">
        <v>52</v>
      </c>
      <c r="E23" s="28"/>
      <c r="F23" s="129" t="s">
        <v>170</v>
      </c>
      <c r="G23" s="29" t="s">
        <v>171</v>
      </c>
      <c r="H23" s="31" t="s">
        <v>172</v>
      </c>
      <c r="I23" s="30" t="s">
        <v>173</v>
      </c>
      <c r="J23" s="30" t="s">
        <v>32</v>
      </c>
      <c r="K23" s="18" t="s">
        <v>19</v>
      </c>
      <c r="L23" s="19" t="s">
        <v>41</v>
      </c>
      <c r="M23" s="19">
        <v>182.31</v>
      </c>
      <c r="N23" s="19">
        <v>2.1</v>
      </c>
      <c r="O23" s="21">
        <v>186.14</v>
      </c>
      <c r="P23" s="31" t="s">
        <v>174</v>
      </c>
      <c r="Q23" s="22" t="s">
        <v>42</v>
      </c>
      <c r="R23" s="32"/>
      <c r="S23" s="33"/>
    </row>
    <row r="24" spans="1:19" ht="22.5">
      <c r="A24" s="25" t="s">
        <v>24</v>
      </c>
      <c r="B24" s="26" t="s">
        <v>51</v>
      </c>
      <c r="C24" s="27" t="s">
        <v>26</v>
      </c>
      <c r="D24" s="28" t="s">
        <v>52</v>
      </c>
      <c r="E24" s="28"/>
      <c r="F24" s="129" t="s">
        <v>1223</v>
      </c>
      <c r="G24" s="29" t="s">
        <v>1224</v>
      </c>
      <c r="H24" s="31" t="s">
        <v>1225</v>
      </c>
      <c r="I24" s="30" t="s">
        <v>287</v>
      </c>
      <c r="J24" s="30" t="s">
        <v>32</v>
      </c>
      <c r="K24" s="18" t="s">
        <v>19</v>
      </c>
      <c r="L24" s="19" t="s">
        <v>20</v>
      </c>
      <c r="M24" s="19">
        <v>44.25</v>
      </c>
      <c r="N24" s="19">
        <v>5.5</v>
      </c>
      <c r="O24" s="21">
        <v>46.68</v>
      </c>
      <c r="P24" s="31" t="s">
        <v>22</v>
      </c>
      <c r="Q24" s="22" t="s">
        <v>23</v>
      </c>
      <c r="R24" s="32"/>
      <c r="S24" s="33"/>
    </row>
    <row r="25" spans="1:19" ht="29.25">
      <c r="A25" s="25" t="s">
        <v>24</v>
      </c>
      <c r="B25" s="26" t="s">
        <v>51</v>
      </c>
      <c r="C25" s="27"/>
      <c r="D25" s="28" t="s">
        <v>52</v>
      </c>
      <c r="E25" s="28"/>
      <c r="F25" s="129" t="s">
        <v>1239</v>
      </c>
      <c r="G25" s="29" t="s">
        <v>1240</v>
      </c>
      <c r="H25" s="31" t="s">
        <v>1241</v>
      </c>
      <c r="I25" s="30" t="s">
        <v>1242</v>
      </c>
      <c r="J25" s="30" t="s">
        <v>32</v>
      </c>
      <c r="K25" s="18" t="s">
        <v>19</v>
      </c>
      <c r="L25" s="19" t="s">
        <v>20</v>
      </c>
      <c r="M25" s="19">
        <v>34.51</v>
      </c>
      <c r="N25" s="19">
        <v>0</v>
      </c>
      <c r="O25" s="21">
        <v>34.51</v>
      </c>
      <c r="P25" s="31" t="s">
        <v>22</v>
      </c>
      <c r="Q25" s="22" t="s">
        <v>23</v>
      </c>
      <c r="R25" s="32">
        <v>3</v>
      </c>
      <c r="S25" s="33" t="s">
        <v>1243</v>
      </c>
    </row>
    <row r="26" spans="1:19" ht="22.5">
      <c r="A26" s="25" t="s">
        <v>24</v>
      </c>
      <c r="B26" s="26" t="s">
        <v>51</v>
      </c>
      <c r="C26" s="27"/>
      <c r="D26" s="28" t="s">
        <v>52</v>
      </c>
      <c r="E26" s="28"/>
      <c r="F26" s="129" t="s">
        <v>1342</v>
      </c>
      <c r="G26" s="29" t="s">
        <v>1343</v>
      </c>
      <c r="H26" s="31" t="s">
        <v>1344</v>
      </c>
      <c r="I26" s="30" t="s">
        <v>1342</v>
      </c>
      <c r="J26" s="30" t="s">
        <v>458</v>
      </c>
      <c r="K26" s="18" t="s">
        <v>19</v>
      </c>
      <c r="L26" s="19" t="s">
        <v>20</v>
      </c>
      <c r="M26" s="19">
        <v>430.06</v>
      </c>
      <c r="N26" s="19">
        <v>2.1</v>
      </c>
      <c r="O26" s="21">
        <v>439.09</v>
      </c>
      <c r="P26" s="31" t="s">
        <v>22</v>
      </c>
      <c r="Q26" s="22" t="s">
        <v>23</v>
      </c>
      <c r="R26" s="32"/>
      <c r="S26" s="33"/>
    </row>
    <row r="27" spans="1:19" ht="22.5">
      <c r="A27" s="25" t="s">
        <v>24</v>
      </c>
      <c r="B27" s="26" t="s">
        <v>51</v>
      </c>
      <c r="C27" s="27" t="s">
        <v>26</v>
      </c>
      <c r="D27" s="28" t="s">
        <v>52</v>
      </c>
      <c r="E27" s="28"/>
      <c r="F27" s="129" t="s">
        <v>183</v>
      </c>
      <c r="G27" s="29" t="s">
        <v>184</v>
      </c>
      <c r="H27" s="31" t="s">
        <v>185</v>
      </c>
      <c r="I27" s="30" t="s">
        <v>186</v>
      </c>
      <c r="J27" s="30" t="s">
        <v>32</v>
      </c>
      <c r="K27" s="18" t="s">
        <v>19</v>
      </c>
      <c r="L27" s="19" t="s">
        <v>20</v>
      </c>
      <c r="M27" s="19">
        <v>65.42</v>
      </c>
      <c r="N27" s="19">
        <v>5.5</v>
      </c>
      <c r="O27" s="21">
        <v>69.02</v>
      </c>
      <c r="P27" s="31" t="s">
        <v>22</v>
      </c>
      <c r="Q27" s="22" t="s">
        <v>23</v>
      </c>
      <c r="R27" s="32">
        <v>2</v>
      </c>
      <c r="S27" s="43" t="s">
        <v>187</v>
      </c>
    </row>
    <row r="28" spans="1:19" ht="24">
      <c r="A28" s="25" t="s">
        <v>24</v>
      </c>
      <c r="B28" s="26" t="s">
        <v>51</v>
      </c>
      <c r="C28" s="27"/>
      <c r="D28" s="28" t="s">
        <v>52</v>
      </c>
      <c r="E28" s="28"/>
      <c r="F28" s="129" t="s">
        <v>1356</v>
      </c>
      <c r="G28" s="29" t="s">
        <v>1357</v>
      </c>
      <c r="H28" s="31" t="s">
        <v>1358</v>
      </c>
      <c r="I28" s="30" t="s">
        <v>1359</v>
      </c>
      <c r="J28" s="30" t="s">
        <v>32</v>
      </c>
      <c r="K28" s="18" t="s">
        <v>1360</v>
      </c>
      <c r="L28" s="19" t="s">
        <v>1361</v>
      </c>
      <c r="M28" s="19">
        <v>23.35</v>
      </c>
      <c r="N28" s="19">
        <v>5.5</v>
      </c>
      <c r="O28" s="21">
        <v>23.35</v>
      </c>
      <c r="P28" s="31" t="s">
        <v>565</v>
      </c>
      <c r="Q28" s="22" t="s">
        <v>42</v>
      </c>
      <c r="R28" s="32"/>
      <c r="S28" s="33"/>
    </row>
    <row r="29" spans="1:19" ht="22.5">
      <c r="A29" s="25" t="s">
        <v>24</v>
      </c>
      <c r="B29" s="26" t="s">
        <v>51</v>
      </c>
      <c r="C29" s="27" t="s">
        <v>26</v>
      </c>
      <c r="D29" s="28" t="s">
        <v>52</v>
      </c>
      <c r="E29" s="28"/>
      <c r="F29" s="129" t="s">
        <v>192</v>
      </c>
      <c r="G29" s="29" t="s">
        <v>193</v>
      </c>
      <c r="H29" s="31" t="s">
        <v>194</v>
      </c>
      <c r="I29" s="30" t="s">
        <v>132</v>
      </c>
      <c r="J29" s="30" t="s">
        <v>32</v>
      </c>
      <c r="K29" s="18" t="s">
        <v>19</v>
      </c>
      <c r="L29" s="19" t="s">
        <v>20</v>
      </c>
      <c r="M29" s="19">
        <v>111.35</v>
      </c>
      <c r="N29" s="19">
        <v>2.1</v>
      </c>
      <c r="O29" s="21">
        <v>113.69</v>
      </c>
      <c r="P29" s="31" t="s">
        <v>22</v>
      </c>
      <c r="Q29" s="22" t="s">
        <v>23</v>
      </c>
      <c r="R29" s="32"/>
      <c r="S29" s="33"/>
    </row>
    <row r="30" spans="1:19" ht="30">
      <c r="A30" s="25" t="s">
        <v>24</v>
      </c>
      <c r="B30" s="26" t="s">
        <v>51</v>
      </c>
      <c r="C30" s="27"/>
      <c r="D30" s="28" t="s">
        <v>52</v>
      </c>
      <c r="E30" s="28"/>
      <c r="F30" s="129" t="s">
        <v>2630</v>
      </c>
      <c r="G30" s="29" t="s">
        <v>1362</v>
      </c>
      <c r="H30" s="31" t="s">
        <v>1363</v>
      </c>
      <c r="I30" s="30" t="s">
        <v>1364</v>
      </c>
      <c r="J30" s="30" t="s">
        <v>939</v>
      </c>
      <c r="K30" s="18" t="s">
        <v>19</v>
      </c>
      <c r="L30" s="19" t="s">
        <v>1365</v>
      </c>
      <c r="M30" s="19">
        <v>0</v>
      </c>
      <c r="N30" s="19">
        <v>2.1</v>
      </c>
      <c r="O30" s="21">
        <v>0</v>
      </c>
      <c r="P30" s="31" t="s">
        <v>22</v>
      </c>
      <c r="Q30" s="22" t="s">
        <v>23</v>
      </c>
      <c r="R30" s="32"/>
      <c r="S30" s="43"/>
    </row>
    <row r="31" spans="1:19" ht="22.5">
      <c r="A31" s="25" t="s">
        <v>24</v>
      </c>
      <c r="B31" s="26" t="s">
        <v>51</v>
      </c>
      <c r="C31" s="27" t="s">
        <v>26</v>
      </c>
      <c r="D31" s="28" t="s">
        <v>52</v>
      </c>
      <c r="E31" s="28"/>
      <c r="F31" s="129" t="s">
        <v>208</v>
      </c>
      <c r="G31" s="29" t="s">
        <v>209</v>
      </c>
      <c r="H31" s="31" t="s">
        <v>210</v>
      </c>
      <c r="I31" s="30" t="s">
        <v>145</v>
      </c>
      <c r="J31" s="30" t="s">
        <v>32</v>
      </c>
      <c r="K31" s="18" t="s">
        <v>19</v>
      </c>
      <c r="L31" s="19" t="s">
        <v>20</v>
      </c>
      <c r="M31" s="19">
        <v>72.16</v>
      </c>
      <c r="N31" s="19">
        <v>5.5</v>
      </c>
      <c r="O31" s="21">
        <v>76.13</v>
      </c>
      <c r="P31" s="31" t="s">
        <v>22</v>
      </c>
      <c r="Q31" s="22" t="s">
        <v>23</v>
      </c>
      <c r="R31" s="32"/>
      <c r="S31" s="33"/>
    </row>
    <row r="32" spans="1:19" ht="22.5">
      <c r="A32" s="25" t="s">
        <v>24</v>
      </c>
      <c r="B32" s="26" t="s">
        <v>51</v>
      </c>
      <c r="C32" s="27"/>
      <c r="D32" s="28" t="s">
        <v>52</v>
      </c>
      <c r="E32" s="28"/>
      <c r="F32" s="129" t="s">
        <v>226</v>
      </c>
      <c r="G32" s="29" t="s">
        <v>227</v>
      </c>
      <c r="H32" s="31" t="s">
        <v>228</v>
      </c>
      <c r="I32" s="30" t="s">
        <v>229</v>
      </c>
      <c r="J32" s="30" t="s">
        <v>32</v>
      </c>
      <c r="K32" s="18" t="s">
        <v>19</v>
      </c>
      <c r="L32" s="19" t="s">
        <v>20</v>
      </c>
      <c r="M32" s="19">
        <v>48.19</v>
      </c>
      <c r="N32" s="19">
        <v>5.5</v>
      </c>
      <c r="O32" s="21">
        <v>50.84</v>
      </c>
      <c r="P32" s="31" t="s">
        <v>22</v>
      </c>
      <c r="Q32" s="22" t="s">
        <v>23</v>
      </c>
      <c r="R32" s="32"/>
      <c r="S32" s="33"/>
    </row>
    <row r="33" spans="1:19" ht="22.5">
      <c r="A33" s="25" t="s">
        <v>24</v>
      </c>
      <c r="B33" s="26" t="s">
        <v>51</v>
      </c>
      <c r="C33" s="27" t="s">
        <v>26</v>
      </c>
      <c r="D33" s="28" t="s">
        <v>52</v>
      </c>
      <c r="E33" s="28"/>
      <c r="F33" s="129" t="s">
        <v>238</v>
      </c>
      <c r="G33" s="29" t="s">
        <v>239</v>
      </c>
      <c r="H33" s="31" t="s">
        <v>240</v>
      </c>
      <c r="I33" s="30" t="s">
        <v>145</v>
      </c>
      <c r="J33" s="30" t="s">
        <v>32</v>
      </c>
      <c r="K33" s="18" t="s">
        <v>19</v>
      </c>
      <c r="L33" s="19" t="s">
        <v>20</v>
      </c>
      <c r="M33" s="19">
        <v>86.59</v>
      </c>
      <c r="N33" s="19">
        <v>5.5</v>
      </c>
      <c r="O33" s="21">
        <v>91.35</v>
      </c>
      <c r="P33" s="31" t="s">
        <v>22</v>
      </c>
      <c r="Q33" s="22" t="s">
        <v>23</v>
      </c>
      <c r="R33" s="32"/>
      <c r="S33" s="33"/>
    </row>
    <row r="34" spans="1:19" ht="22.5">
      <c r="A34" s="25" t="s">
        <v>24</v>
      </c>
      <c r="B34" s="26" t="s">
        <v>51</v>
      </c>
      <c r="C34" s="27"/>
      <c r="D34" s="28" t="s">
        <v>52</v>
      </c>
      <c r="E34" s="28"/>
      <c r="F34" s="129" t="s">
        <v>241</v>
      </c>
      <c r="G34" s="29" t="s">
        <v>242</v>
      </c>
      <c r="H34" s="31" t="s">
        <v>243</v>
      </c>
      <c r="I34" s="30" t="s">
        <v>244</v>
      </c>
      <c r="J34" s="30" t="s">
        <v>32</v>
      </c>
      <c r="K34" s="18" t="s">
        <v>19</v>
      </c>
      <c r="L34" s="19" t="s">
        <v>20</v>
      </c>
      <c r="M34" s="19">
        <v>58.87</v>
      </c>
      <c r="N34" s="19">
        <v>0</v>
      </c>
      <c r="O34" s="21">
        <v>58.87</v>
      </c>
      <c r="P34" s="31" t="s">
        <v>22</v>
      </c>
      <c r="Q34" s="22" t="s">
        <v>23</v>
      </c>
      <c r="R34" s="32">
        <v>2</v>
      </c>
      <c r="S34" s="33" t="s">
        <v>50</v>
      </c>
    </row>
    <row r="35" spans="1:19" ht="22.5">
      <c r="A35" s="25" t="s">
        <v>24</v>
      </c>
      <c r="B35" s="26" t="s">
        <v>51</v>
      </c>
      <c r="C35" s="27"/>
      <c r="D35" s="28" t="s">
        <v>52</v>
      </c>
      <c r="E35" s="28"/>
      <c r="F35" s="129" t="s">
        <v>250</v>
      </c>
      <c r="G35" s="29" t="s">
        <v>251</v>
      </c>
      <c r="H35" s="31" t="s">
        <v>252</v>
      </c>
      <c r="I35" s="30" t="s">
        <v>253</v>
      </c>
      <c r="J35" s="30" t="s">
        <v>32</v>
      </c>
      <c r="K35" s="18" t="s">
        <v>19</v>
      </c>
      <c r="L35" s="19" t="s">
        <v>20</v>
      </c>
      <c r="M35" s="19">
        <v>32.799999999999997</v>
      </c>
      <c r="N35" s="19">
        <v>2.1</v>
      </c>
      <c r="O35" s="21">
        <v>33.49</v>
      </c>
      <c r="P35" s="31" t="s">
        <v>22</v>
      </c>
      <c r="Q35" s="22" t="s">
        <v>23</v>
      </c>
      <c r="R35" s="35"/>
      <c r="S35" s="33"/>
    </row>
    <row r="36" spans="1:19" ht="22.5">
      <c r="A36" s="25" t="s">
        <v>24</v>
      </c>
      <c r="B36" s="26" t="s">
        <v>51</v>
      </c>
      <c r="C36" s="27"/>
      <c r="D36" s="28" t="s">
        <v>52</v>
      </c>
      <c r="E36" s="28"/>
      <c r="F36" s="129" t="s">
        <v>1619</v>
      </c>
      <c r="G36" s="29" t="s">
        <v>1620</v>
      </c>
      <c r="H36" s="31" t="s">
        <v>1621</v>
      </c>
      <c r="I36" s="30" t="s">
        <v>1622</v>
      </c>
      <c r="J36" s="30" t="s">
        <v>32</v>
      </c>
      <c r="K36" s="18" t="s">
        <v>19</v>
      </c>
      <c r="L36" s="19" t="s">
        <v>20</v>
      </c>
      <c r="M36" s="19">
        <v>89.32</v>
      </c>
      <c r="N36" s="19">
        <v>0</v>
      </c>
      <c r="O36" s="21">
        <v>89.32</v>
      </c>
      <c r="P36" s="31" t="s">
        <v>22</v>
      </c>
      <c r="Q36" s="22" t="s">
        <v>23</v>
      </c>
      <c r="R36" s="32"/>
      <c r="S36" s="33"/>
    </row>
    <row r="37" spans="1:19" ht="22.5">
      <c r="A37" s="25" t="s">
        <v>24</v>
      </c>
      <c r="B37" s="26" t="s">
        <v>51</v>
      </c>
      <c r="C37" s="27"/>
      <c r="D37" s="28" t="s">
        <v>52</v>
      </c>
      <c r="E37" s="28"/>
      <c r="F37" s="129" t="s">
        <v>254</v>
      </c>
      <c r="G37" s="29" t="s">
        <v>255</v>
      </c>
      <c r="H37" s="31" t="s">
        <v>256</v>
      </c>
      <c r="I37" s="30" t="s">
        <v>257</v>
      </c>
      <c r="J37" s="30" t="s">
        <v>32</v>
      </c>
      <c r="K37" s="18" t="s">
        <v>19</v>
      </c>
      <c r="L37" s="19" t="s">
        <v>20</v>
      </c>
      <c r="M37" s="19">
        <v>94.09</v>
      </c>
      <c r="N37" s="19">
        <v>0</v>
      </c>
      <c r="O37" s="21">
        <v>94.09</v>
      </c>
      <c r="P37" s="31" t="s">
        <v>22</v>
      </c>
      <c r="Q37" s="22" t="s">
        <v>23</v>
      </c>
      <c r="R37" s="32"/>
      <c r="S37" s="33"/>
    </row>
    <row r="38" spans="1:19" ht="22.5">
      <c r="A38" s="25" t="s">
        <v>24</v>
      </c>
      <c r="B38" s="26" t="s">
        <v>51</v>
      </c>
      <c r="C38" s="27"/>
      <c r="D38" s="28" t="s">
        <v>52</v>
      </c>
      <c r="E38" s="28"/>
      <c r="F38" s="129" t="s">
        <v>1623</v>
      </c>
      <c r="G38" s="29" t="s">
        <v>1624</v>
      </c>
      <c r="H38" s="31" t="s">
        <v>1625</v>
      </c>
      <c r="I38" s="30" t="s">
        <v>1626</v>
      </c>
      <c r="J38" s="30" t="s">
        <v>32</v>
      </c>
      <c r="K38" s="18" t="s">
        <v>19</v>
      </c>
      <c r="L38" s="19" t="s">
        <v>20</v>
      </c>
      <c r="M38" s="19">
        <v>81.2</v>
      </c>
      <c r="N38" s="19">
        <v>0</v>
      </c>
      <c r="O38" s="21">
        <v>81.2</v>
      </c>
      <c r="P38" s="31" t="s">
        <v>22</v>
      </c>
      <c r="Q38" s="22" t="s">
        <v>23</v>
      </c>
      <c r="R38" s="35"/>
      <c r="S38" s="33"/>
    </row>
    <row r="39" spans="1:19" ht="22.5">
      <c r="A39" s="25" t="s">
        <v>24</v>
      </c>
      <c r="B39" s="26" t="s">
        <v>51</v>
      </c>
      <c r="C39" s="27"/>
      <c r="D39" s="28" t="s">
        <v>52</v>
      </c>
      <c r="E39" s="28"/>
      <c r="F39" s="129" t="s">
        <v>258</v>
      </c>
      <c r="G39" s="29" t="s">
        <v>259</v>
      </c>
      <c r="H39" s="31" t="s">
        <v>260</v>
      </c>
      <c r="I39" s="30" t="s">
        <v>261</v>
      </c>
      <c r="J39" s="30" t="s">
        <v>32</v>
      </c>
      <c r="K39" s="18" t="s">
        <v>19</v>
      </c>
      <c r="L39" s="19" t="s">
        <v>20</v>
      </c>
      <c r="M39" s="19">
        <v>77.14</v>
      </c>
      <c r="N39" s="19">
        <v>0</v>
      </c>
      <c r="O39" s="21">
        <v>77.14</v>
      </c>
      <c r="P39" s="31" t="s">
        <v>22</v>
      </c>
      <c r="Q39" s="22" t="s">
        <v>23</v>
      </c>
      <c r="R39" s="32"/>
      <c r="S39" s="33"/>
    </row>
    <row r="40" spans="1:19" ht="78">
      <c r="A40" s="25" t="s">
        <v>24</v>
      </c>
      <c r="B40" s="26" t="s">
        <v>51</v>
      </c>
      <c r="C40" s="46" t="s">
        <v>26</v>
      </c>
      <c r="D40" s="28" t="s">
        <v>52</v>
      </c>
      <c r="E40" s="28"/>
      <c r="F40" s="129" t="s">
        <v>496</v>
      </c>
      <c r="G40" s="29" t="s">
        <v>497</v>
      </c>
      <c r="H40" s="31" t="s">
        <v>498</v>
      </c>
      <c r="I40" s="30" t="s">
        <v>496</v>
      </c>
      <c r="J40" s="30" t="s">
        <v>18</v>
      </c>
      <c r="K40" s="18" t="s">
        <v>19</v>
      </c>
      <c r="L40" s="19" t="s">
        <v>20</v>
      </c>
      <c r="M40" s="19">
        <v>396.65</v>
      </c>
      <c r="N40" s="19">
        <v>2.1</v>
      </c>
      <c r="O40" s="21">
        <v>404.98</v>
      </c>
      <c r="P40" s="31" t="s">
        <v>22</v>
      </c>
      <c r="Q40" s="22" t="s">
        <v>23</v>
      </c>
      <c r="R40" s="32">
        <v>12</v>
      </c>
      <c r="S40" s="33" t="s">
        <v>499</v>
      </c>
    </row>
    <row r="41" spans="1:19" ht="29.25">
      <c r="A41" s="25" t="s">
        <v>24</v>
      </c>
      <c r="B41" s="26" t="s">
        <v>51</v>
      </c>
      <c r="C41" s="46" t="s">
        <v>26</v>
      </c>
      <c r="D41" s="28" t="s">
        <v>52</v>
      </c>
      <c r="E41" s="28"/>
      <c r="F41" s="129" t="s">
        <v>515</v>
      </c>
      <c r="G41" s="29" t="s">
        <v>516</v>
      </c>
      <c r="H41" s="31" t="s">
        <v>517</v>
      </c>
      <c r="I41" s="30" t="s">
        <v>496</v>
      </c>
      <c r="J41" s="30" t="s">
        <v>32</v>
      </c>
      <c r="K41" s="18" t="s">
        <v>19</v>
      </c>
      <c r="L41" s="19" t="s">
        <v>20</v>
      </c>
      <c r="M41" s="19">
        <v>58.66</v>
      </c>
      <c r="N41" s="19">
        <v>2.1</v>
      </c>
      <c r="O41" s="21">
        <v>59.89</v>
      </c>
      <c r="P41" s="31" t="s">
        <v>22</v>
      </c>
      <c r="Q41" s="22" t="s">
        <v>23</v>
      </c>
      <c r="R41" s="32">
        <v>6</v>
      </c>
      <c r="S41" s="33" t="s">
        <v>518</v>
      </c>
    </row>
    <row r="42" spans="1:19" ht="22.5">
      <c r="A42" s="25" t="s">
        <v>24</v>
      </c>
      <c r="B42" s="26" t="s">
        <v>51</v>
      </c>
      <c r="C42" s="27"/>
      <c r="D42" s="28" t="s">
        <v>52</v>
      </c>
      <c r="E42" s="28"/>
      <c r="F42" s="129" t="s">
        <v>1778</v>
      </c>
      <c r="G42" s="29" t="s">
        <v>1779</v>
      </c>
      <c r="H42" s="31" t="s">
        <v>1780</v>
      </c>
      <c r="I42" s="30" t="s">
        <v>1781</v>
      </c>
      <c r="J42" s="30" t="s">
        <v>32</v>
      </c>
      <c r="K42" s="18" t="s">
        <v>19</v>
      </c>
      <c r="L42" s="19" t="s">
        <v>20</v>
      </c>
      <c r="M42" s="19">
        <v>79.53</v>
      </c>
      <c r="N42" s="19">
        <v>2.1</v>
      </c>
      <c r="O42" s="21">
        <v>81.2</v>
      </c>
      <c r="P42" s="31" t="s">
        <v>22</v>
      </c>
      <c r="Q42" s="22" t="s">
        <v>23</v>
      </c>
      <c r="R42" s="32"/>
      <c r="S42" s="33"/>
    </row>
    <row r="43" spans="1:19" ht="78">
      <c r="A43" s="25" t="s">
        <v>24</v>
      </c>
      <c r="B43" s="26" t="s">
        <v>51</v>
      </c>
      <c r="C43" s="27" t="s">
        <v>26</v>
      </c>
      <c r="D43" s="28" t="s">
        <v>52</v>
      </c>
      <c r="E43" s="28"/>
      <c r="F43" s="129" t="s">
        <v>1824</v>
      </c>
      <c r="G43" s="29" t="s">
        <v>1825</v>
      </c>
      <c r="H43" s="31" t="s">
        <v>1826</v>
      </c>
      <c r="I43" s="30" t="s">
        <v>1824</v>
      </c>
      <c r="J43" s="30" t="s">
        <v>18</v>
      </c>
      <c r="K43" s="18" t="s">
        <v>19</v>
      </c>
      <c r="L43" s="19" t="s">
        <v>20</v>
      </c>
      <c r="M43" s="19">
        <v>415.54</v>
      </c>
      <c r="N43" s="19">
        <v>2.1</v>
      </c>
      <c r="O43" s="21">
        <v>424.27</v>
      </c>
      <c r="P43" s="31" t="s">
        <v>22</v>
      </c>
      <c r="Q43" s="22" t="s">
        <v>23</v>
      </c>
      <c r="R43" s="35">
        <v>11</v>
      </c>
      <c r="S43" s="33" t="s">
        <v>1827</v>
      </c>
    </row>
    <row r="44" spans="1:19" ht="22.5">
      <c r="A44" s="25" t="s">
        <v>24</v>
      </c>
      <c r="B44" s="26" t="s">
        <v>51</v>
      </c>
      <c r="C44" s="27"/>
      <c r="D44" s="28" t="s">
        <v>52</v>
      </c>
      <c r="E44" s="28"/>
      <c r="F44" s="129" t="s">
        <v>295</v>
      </c>
      <c r="G44" s="29" t="s">
        <v>296</v>
      </c>
      <c r="H44" s="31" t="s">
        <v>297</v>
      </c>
      <c r="I44" s="30" t="s">
        <v>298</v>
      </c>
      <c r="J44" s="30" t="s">
        <v>32</v>
      </c>
      <c r="K44" s="18" t="s">
        <v>19</v>
      </c>
      <c r="L44" s="19" t="s">
        <v>20</v>
      </c>
      <c r="M44" s="19">
        <v>61.44</v>
      </c>
      <c r="N44" s="19">
        <v>2.1</v>
      </c>
      <c r="O44" s="21">
        <v>62.73</v>
      </c>
      <c r="P44" s="31" t="s">
        <v>22</v>
      </c>
      <c r="Q44" s="22" t="s">
        <v>23</v>
      </c>
      <c r="R44" s="32"/>
      <c r="S44" s="33"/>
    </row>
    <row r="45" spans="1:19" ht="22.5">
      <c r="A45" s="25" t="s">
        <v>24</v>
      </c>
      <c r="B45" s="26" t="s">
        <v>51</v>
      </c>
      <c r="C45" s="27"/>
      <c r="D45" s="28" t="s">
        <v>52</v>
      </c>
      <c r="E45" s="28"/>
      <c r="F45" s="129" t="s">
        <v>1901</v>
      </c>
      <c r="G45" s="29" t="s">
        <v>1902</v>
      </c>
      <c r="H45" s="31" t="s">
        <v>1903</v>
      </c>
      <c r="I45" s="30" t="s">
        <v>1904</v>
      </c>
      <c r="J45" s="30" t="s">
        <v>32</v>
      </c>
      <c r="K45" s="18" t="s">
        <v>19</v>
      </c>
      <c r="L45" s="19" t="s">
        <v>20</v>
      </c>
      <c r="M45" s="19">
        <v>0</v>
      </c>
      <c r="N45" s="19">
        <v>0</v>
      </c>
      <c r="O45" s="21">
        <v>0</v>
      </c>
      <c r="P45" s="31" t="s">
        <v>22</v>
      </c>
      <c r="Q45" s="22" t="s">
        <v>23</v>
      </c>
      <c r="R45" s="32"/>
      <c r="S45" s="33"/>
    </row>
    <row r="46" spans="1:19" ht="22.5">
      <c r="A46" s="25" t="s">
        <v>24</v>
      </c>
      <c r="B46" s="26" t="s">
        <v>51</v>
      </c>
      <c r="C46" s="27"/>
      <c r="D46" s="28" t="s">
        <v>52</v>
      </c>
      <c r="E46" s="28"/>
      <c r="F46" s="129" t="s">
        <v>1915</v>
      </c>
      <c r="G46" s="29" t="s">
        <v>1916</v>
      </c>
      <c r="H46" s="31" t="s">
        <v>1917</v>
      </c>
      <c r="I46" s="30" t="s">
        <v>1861</v>
      </c>
      <c r="J46" s="30" t="s">
        <v>32</v>
      </c>
      <c r="K46" s="18" t="s">
        <v>19</v>
      </c>
      <c r="L46" s="19" t="s">
        <v>20</v>
      </c>
      <c r="M46" s="19">
        <v>38.479999999999997</v>
      </c>
      <c r="N46" s="19">
        <v>5.5</v>
      </c>
      <c r="O46" s="21">
        <v>40.6</v>
      </c>
      <c r="P46" s="31" t="s">
        <v>22</v>
      </c>
      <c r="Q46" s="22" t="s">
        <v>23</v>
      </c>
      <c r="R46" s="32"/>
      <c r="S46" s="33"/>
    </row>
    <row r="47" spans="1:19" ht="22.5">
      <c r="A47" s="25" t="s">
        <v>24</v>
      </c>
      <c r="B47" s="26" t="s">
        <v>51</v>
      </c>
      <c r="C47" s="27" t="s">
        <v>26</v>
      </c>
      <c r="D47" s="28" t="s">
        <v>52</v>
      </c>
      <c r="E47" s="28"/>
      <c r="F47" s="129" t="s">
        <v>314</v>
      </c>
      <c r="G47" s="29" t="s">
        <v>315</v>
      </c>
      <c r="H47" s="31" t="s">
        <v>316</v>
      </c>
      <c r="I47" s="30" t="s">
        <v>317</v>
      </c>
      <c r="J47" s="30" t="s">
        <v>90</v>
      </c>
      <c r="K47" s="18" t="s">
        <v>19</v>
      </c>
      <c r="L47" s="54">
        <v>1940750</v>
      </c>
      <c r="M47" s="19">
        <v>73.39</v>
      </c>
      <c r="N47" s="19">
        <v>5.5</v>
      </c>
      <c r="O47" s="21">
        <v>77.430000000000007</v>
      </c>
      <c r="P47" s="31" t="s">
        <v>174</v>
      </c>
      <c r="Q47" s="22" t="s">
        <v>42</v>
      </c>
      <c r="R47" s="32"/>
      <c r="S47" s="33"/>
    </row>
    <row r="48" spans="1:19" ht="22.5">
      <c r="A48" s="25" t="s">
        <v>24</v>
      </c>
      <c r="B48" s="26" t="s">
        <v>51</v>
      </c>
      <c r="C48" s="27"/>
      <c r="D48" s="28" t="s">
        <v>52</v>
      </c>
      <c r="E48" s="28"/>
      <c r="F48" s="129" t="s">
        <v>321</v>
      </c>
      <c r="G48" s="29" t="s">
        <v>322</v>
      </c>
      <c r="H48" s="31" t="s">
        <v>323</v>
      </c>
      <c r="I48" s="30" t="s">
        <v>324</v>
      </c>
      <c r="J48" s="30" t="s">
        <v>32</v>
      </c>
      <c r="K48" s="18" t="s">
        <v>19</v>
      </c>
      <c r="L48" s="19" t="s">
        <v>20</v>
      </c>
      <c r="M48" s="19">
        <v>81.91</v>
      </c>
      <c r="N48" s="19">
        <v>2.1</v>
      </c>
      <c r="O48" s="21">
        <v>83.63</v>
      </c>
      <c r="P48" s="31" t="s">
        <v>22</v>
      </c>
      <c r="Q48" s="22" t="s">
        <v>23</v>
      </c>
      <c r="R48" s="32"/>
      <c r="S48" s="33"/>
    </row>
    <row r="49" spans="1:19" ht="22.5">
      <c r="A49" s="25" t="s">
        <v>24</v>
      </c>
      <c r="B49" s="26" t="s">
        <v>51</v>
      </c>
      <c r="C49" s="27"/>
      <c r="D49" s="28" t="s">
        <v>52</v>
      </c>
      <c r="E49" s="28"/>
      <c r="F49" s="129" t="s">
        <v>2105</v>
      </c>
      <c r="G49" s="29" t="s">
        <v>2106</v>
      </c>
      <c r="H49" s="31" t="s">
        <v>2107</v>
      </c>
      <c r="I49" s="30" t="s">
        <v>2108</v>
      </c>
      <c r="J49" s="30" t="s">
        <v>32</v>
      </c>
      <c r="K49" s="18" t="s">
        <v>19</v>
      </c>
      <c r="L49" s="19" t="s">
        <v>41</v>
      </c>
      <c r="M49" s="19">
        <v>51.36</v>
      </c>
      <c r="N49" s="19">
        <v>0</v>
      </c>
      <c r="O49" s="21">
        <v>51.36</v>
      </c>
      <c r="P49" s="31" t="s">
        <v>110</v>
      </c>
      <c r="Q49" s="22" t="s">
        <v>42</v>
      </c>
      <c r="R49" s="32"/>
      <c r="S49" s="33"/>
    </row>
    <row r="50" spans="1:19" ht="22.5">
      <c r="A50" s="25" t="s">
        <v>24</v>
      </c>
      <c r="B50" s="26" t="s">
        <v>51</v>
      </c>
      <c r="C50" s="27" t="s">
        <v>26</v>
      </c>
      <c r="D50" s="28" t="s">
        <v>52</v>
      </c>
      <c r="E50" s="28"/>
      <c r="F50" s="129" t="s">
        <v>325</v>
      </c>
      <c r="G50" s="29" t="s">
        <v>326</v>
      </c>
      <c r="H50" s="31" t="s">
        <v>327</v>
      </c>
      <c r="I50" s="30" t="s">
        <v>328</v>
      </c>
      <c r="J50" s="30" t="s">
        <v>32</v>
      </c>
      <c r="K50" s="18" t="s">
        <v>19</v>
      </c>
      <c r="L50" s="19" t="s">
        <v>20</v>
      </c>
      <c r="M50" s="19">
        <v>89.47</v>
      </c>
      <c r="N50" s="19">
        <v>2.1</v>
      </c>
      <c r="O50" s="21">
        <v>91.35</v>
      </c>
      <c r="P50" s="31" t="s">
        <v>22</v>
      </c>
      <c r="Q50" s="22" t="s">
        <v>23</v>
      </c>
      <c r="R50" s="32"/>
      <c r="S50" s="33"/>
    </row>
    <row r="51" spans="1:19" ht="22.5">
      <c r="A51" s="25" t="s">
        <v>24</v>
      </c>
      <c r="B51" s="26" t="s">
        <v>51</v>
      </c>
      <c r="C51" s="27" t="s">
        <v>26</v>
      </c>
      <c r="D51" s="28" t="s">
        <v>52</v>
      </c>
      <c r="E51" s="28"/>
      <c r="F51" s="129" t="s">
        <v>329</v>
      </c>
      <c r="G51" s="29" t="s">
        <v>330</v>
      </c>
      <c r="H51" s="31" t="s">
        <v>331</v>
      </c>
      <c r="I51" s="30" t="s">
        <v>310</v>
      </c>
      <c r="J51" s="30" t="s">
        <v>32</v>
      </c>
      <c r="K51" s="18" t="s">
        <v>19</v>
      </c>
      <c r="L51" s="19" t="s">
        <v>20</v>
      </c>
      <c r="M51" s="19">
        <v>106.37</v>
      </c>
      <c r="N51" s="19">
        <v>2.1</v>
      </c>
      <c r="O51" s="21">
        <v>108.6</v>
      </c>
      <c r="P51" s="31" t="s">
        <v>22</v>
      </c>
      <c r="Q51" s="22" t="s">
        <v>23</v>
      </c>
      <c r="R51" s="32">
        <v>2</v>
      </c>
      <c r="S51" s="33" t="s">
        <v>50</v>
      </c>
    </row>
    <row r="52" spans="1:19" ht="22.5">
      <c r="A52" s="25" t="s">
        <v>24</v>
      </c>
      <c r="B52" s="26" t="s">
        <v>51</v>
      </c>
      <c r="C52" s="27" t="s">
        <v>26</v>
      </c>
      <c r="D52" s="28" t="s">
        <v>52</v>
      </c>
      <c r="E52" s="28"/>
      <c r="F52" s="130" t="s">
        <v>332</v>
      </c>
      <c r="G52" s="29"/>
      <c r="H52" s="31" t="s">
        <v>333</v>
      </c>
      <c r="I52" s="30"/>
      <c r="J52" s="30"/>
      <c r="K52" s="18" t="s">
        <v>19</v>
      </c>
      <c r="L52" s="19" t="s">
        <v>20</v>
      </c>
      <c r="M52" s="19">
        <v>91.46</v>
      </c>
      <c r="N52" s="19">
        <v>2.1</v>
      </c>
      <c r="O52" s="21">
        <v>93.38</v>
      </c>
      <c r="P52" s="31" t="s">
        <v>22</v>
      </c>
      <c r="Q52" s="22" t="s">
        <v>23</v>
      </c>
      <c r="R52" s="32"/>
      <c r="S52" s="33"/>
    </row>
    <row r="53" spans="1:19" ht="33.75">
      <c r="A53" s="25" t="s">
        <v>24</v>
      </c>
      <c r="B53" s="26" t="s">
        <v>51</v>
      </c>
      <c r="C53" s="27"/>
      <c r="D53" s="28" t="s">
        <v>52</v>
      </c>
      <c r="E53" s="28"/>
      <c r="F53" s="130" t="s">
        <v>2160</v>
      </c>
      <c r="G53" s="29"/>
      <c r="H53" s="31" t="s">
        <v>2161</v>
      </c>
      <c r="I53" s="34" t="s">
        <v>2162</v>
      </c>
      <c r="J53" s="30" t="s">
        <v>32</v>
      </c>
      <c r="K53" s="18" t="s">
        <v>19</v>
      </c>
      <c r="L53" s="19" t="s">
        <v>41</v>
      </c>
      <c r="M53" s="19">
        <v>81.849999999999994</v>
      </c>
      <c r="N53" s="19">
        <v>5.5</v>
      </c>
      <c r="O53" s="21">
        <v>86.35</v>
      </c>
      <c r="P53" s="31" t="s">
        <v>343</v>
      </c>
      <c r="Q53" s="22" t="s">
        <v>42</v>
      </c>
      <c r="R53" s="35"/>
      <c r="S53" s="33"/>
    </row>
    <row r="54" spans="1:19" ht="22.5">
      <c r="A54" s="25" t="s">
        <v>24</v>
      </c>
      <c r="B54" s="26" t="s">
        <v>51</v>
      </c>
      <c r="C54" s="27"/>
      <c r="D54" s="28" t="s">
        <v>52</v>
      </c>
      <c r="E54" s="28"/>
      <c r="F54" s="129" t="s">
        <v>339</v>
      </c>
      <c r="G54" s="29" t="s">
        <v>340</v>
      </c>
      <c r="H54" s="31" t="s">
        <v>341</v>
      </c>
      <c r="I54" s="30" t="s">
        <v>342</v>
      </c>
      <c r="J54" s="30" t="s">
        <v>32</v>
      </c>
      <c r="K54" s="18" t="s">
        <v>19</v>
      </c>
      <c r="L54" s="20" t="s">
        <v>20</v>
      </c>
      <c r="M54" s="19">
        <v>0</v>
      </c>
      <c r="N54" s="19">
        <v>0</v>
      </c>
      <c r="O54" s="21">
        <v>0</v>
      </c>
      <c r="P54" s="31" t="s">
        <v>22</v>
      </c>
      <c r="Q54" s="22" t="s">
        <v>23</v>
      </c>
      <c r="R54" s="32"/>
      <c r="S54" s="33"/>
    </row>
    <row r="55" spans="1:19" ht="24">
      <c r="A55" s="25" t="s">
        <v>24</v>
      </c>
      <c r="B55" s="26" t="s">
        <v>51</v>
      </c>
      <c r="C55" s="27"/>
      <c r="D55" s="28" t="s">
        <v>52</v>
      </c>
      <c r="E55" s="28"/>
      <c r="F55" s="129" t="s">
        <v>2172</v>
      </c>
      <c r="G55" s="29" t="s">
        <v>2173</v>
      </c>
      <c r="H55" s="31" t="s">
        <v>2174</v>
      </c>
      <c r="I55" s="30" t="s">
        <v>2175</v>
      </c>
      <c r="J55" s="30" t="s">
        <v>32</v>
      </c>
      <c r="K55" s="18" t="s">
        <v>19</v>
      </c>
      <c r="L55" s="19" t="s">
        <v>41</v>
      </c>
      <c r="M55" s="19">
        <v>66.540000000000006</v>
      </c>
      <c r="N55" s="19">
        <v>5.5</v>
      </c>
      <c r="O55" s="21">
        <v>70.2</v>
      </c>
      <c r="P55" s="31" t="s">
        <v>110</v>
      </c>
      <c r="Q55" s="22" t="s">
        <v>42</v>
      </c>
      <c r="R55" s="32"/>
      <c r="S55" s="33"/>
    </row>
    <row r="56" spans="1:19" ht="22.5">
      <c r="A56" s="25" t="s">
        <v>24</v>
      </c>
      <c r="B56" s="26" t="s">
        <v>51</v>
      </c>
      <c r="C56" s="27"/>
      <c r="D56" s="28">
        <v>19</v>
      </c>
      <c r="E56" s="28"/>
      <c r="F56" s="129" t="s">
        <v>2176</v>
      </c>
      <c r="G56" s="29" t="s">
        <v>2177</v>
      </c>
      <c r="H56" s="31" t="s">
        <v>2178</v>
      </c>
      <c r="I56" s="30" t="s">
        <v>2179</v>
      </c>
      <c r="J56" s="30" t="s">
        <v>32</v>
      </c>
      <c r="K56" s="18" t="s">
        <v>19</v>
      </c>
      <c r="L56" s="19" t="s">
        <v>20</v>
      </c>
      <c r="M56" s="19">
        <v>34.5</v>
      </c>
      <c r="N56" s="19">
        <v>0</v>
      </c>
      <c r="O56" s="21">
        <v>34.5</v>
      </c>
      <c r="P56" s="31" t="s">
        <v>22</v>
      </c>
      <c r="Q56" s="22" t="s">
        <v>23</v>
      </c>
      <c r="R56" s="32"/>
      <c r="S56" s="33"/>
    </row>
    <row r="57" spans="1:19" ht="24">
      <c r="A57" s="25" t="s">
        <v>24</v>
      </c>
      <c r="B57" s="26" t="s">
        <v>51</v>
      </c>
      <c r="C57" s="27" t="s">
        <v>26</v>
      </c>
      <c r="D57" s="28" t="s">
        <v>52</v>
      </c>
      <c r="E57" s="28"/>
      <c r="F57" s="129" t="s">
        <v>377</v>
      </c>
      <c r="G57" s="29" t="s">
        <v>378</v>
      </c>
      <c r="H57" s="31" t="s">
        <v>379</v>
      </c>
      <c r="I57" s="30" t="s">
        <v>380</v>
      </c>
      <c r="J57" s="30" t="s">
        <v>32</v>
      </c>
      <c r="K57" s="18" t="s">
        <v>19</v>
      </c>
      <c r="L57" s="19" t="s">
        <v>20</v>
      </c>
      <c r="M57" s="19">
        <v>76.97</v>
      </c>
      <c r="N57" s="19">
        <v>5.5</v>
      </c>
      <c r="O57" s="21">
        <v>81.2</v>
      </c>
      <c r="P57" s="31" t="s">
        <v>22</v>
      </c>
      <c r="Q57" s="22" t="s">
        <v>23</v>
      </c>
      <c r="R57" s="32"/>
      <c r="S57" s="33"/>
    </row>
    <row r="58" spans="1:19" ht="24">
      <c r="A58" s="25" t="s">
        <v>24</v>
      </c>
      <c r="B58" s="26" t="s">
        <v>51</v>
      </c>
      <c r="C58" s="27" t="s">
        <v>26</v>
      </c>
      <c r="D58" s="28" t="s">
        <v>52</v>
      </c>
      <c r="E58" s="28"/>
      <c r="F58" s="129" t="s">
        <v>392</v>
      </c>
      <c r="G58" s="29" t="s">
        <v>393</v>
      </c>
      <c r="H58" s="31" t="s">
        <v>394</v>
      </c>
      <c r="I58" s="30" t="s">
        <v>33</v>
      </c>
      <c r="J58" s="30" t="s">
        <v>32</v>
      </c>
      <c r="K58" s="18" t="s">
        <v>19</v>
      </c>
      <c r="L58" s="19" t="s">
        <v>20</v>
      </c>
      <c r="M58" s="19">
        <v>108.36</v>
      </c>
      <c r="N58" s="19">
        <v>2.1</v>
      </c>
      <c r="O58" s="21">
        <v>110.64</v>
      </c>
      <c r="P58" s="31" t="s">
        <v>22</v>
      </c>
      <c r="Q58" s="22" t="s">
        <v>23</v>
      </c>
      <c r="R58" s="32">
        <v>2</v>
      </c>
      <c r="S58" s="33" t="s">
        <v>50</v>
      </c>
    </row>
    <row r="59" spans="1:19" ht="22.5">
      <c r="A59" s="25" t="s">
        <v>24</v>
      </c>
      <c r="B59" s="26" t="s">
        <v>51</v>
      </c>
      <c r="C59" s="27" t="s">
        <v>26</v>
      </c>
      <c r="D59" s="28" t="s">
        <v>52</v>
      </c>
      <c r="E59" s="28"/>
      <c r="F59" s="129" t="s">
        <v>395</v>
      </c>
      <c r="G59" s="29" t="s">
        <v>396</v>
      </c>
      <c r="H59" s="31" t="s">
        <v>397</v>
      </c>
      <c r="I59" s="30" t="s">
        <v>217</v>
      </c>
      <c r="J59" s="30" t="s">
        <v>32</v>
      </c>
      <c r="K59" s="18" t="s">
        <v>19</v>
      </c>
      <c r="L59" s="19" t="s">
        <v>20</v>
      </c>
      <c r="M59" s="19">
        <v>74.92</v>
      </c>
      <c r="N59" s="19">
        <v>5.5</v>
      </c>
      <c r="O59" s="21">
        <v>79.040000000000006</v>
      </c>
      <c r="P59" s="31" t="s">
        <v>22</v>
      </c>
      <c r="Q59" s="22" t="s">
        <v>23</v>
      </c>
      <c r="R59" s="32">
        <v>2</v>
      </c>
      <c r="S59" s="33" t="s">
        <v>68</v>
      </c>
    </row>
    <row r="60" spans="1:19" ht="22.5">
      <c r="A60" s="25" t="s">
        <v>24</v>
      </c>
      <c r="B60" s="26" t="s">
        <v>51</v>
      </c>
      <c r="C60" s="27" t="s">
        <v>26</v>
      </c>
      <c r="D60" s="28" t="s">
        <v>52</v>
      </c>
      <c r="E60" s="28"/>
      <c r="F60" s="129" t="s">
        <v>412</v>
      </c>
      <c r="G60" s="29" t="s">
        <v>413</v>
      </c>
      <c r="H60" s="31" t="s">
        <v>414</v>
      </c>
      <c r="I60" s="30" t="s">
        <v>415</v>
      </c>
      <c r="J60" s="30" t="s">
        <v>32</v>
      </c>
      <c r="K60" s="18" t="s">
        <v>19</v>
      </c>
      <c r="L60" s="19" t="s">
        <v>20</v>
      </c>
      <c r="M60" s="19">
        <v>233.78</v>
      </c>
      <c r="N60" s="19">
        <v>5.5</v>
      </c>
      <c r="O60" s="21">
        <v>246.64</v>
      </c>
      <c r="P60" s="31" t="s">
        <v>22</v>
      </c>
      <c r="Q60" s="22" t="s">
        <v>23</v>
      </c>
      <c r="R60" s="32"/>
      <c r="S60" s="33"/>
    </row>
    <row r="61" spans="1:19" ht="22.5">
      <c r="A61" s="25" t="s">
        <v>24</v>
      </c>
      <c r="B61" s="26" t="s">
        <v>51</v>
      </c>
      <c r="C61" s="27" t="s">
        <v>26</v>
      </c>
      <c r="D61" s="28" t="s">
        <v>52</v>
      </c>
      <c r="E61" s="28"/>
      <c r="F61" s="129" t="s">
        <v>416</v>
      </c>
      <c r="G61" s="29" t="s">
        <v>417</v>
      </c>
      <c r="H61" s="31" t="s">
        <v>418</v>
      </c>
      <c r="I61" s="30" t="s">
        <v>109</v>
      </c>
      <c r="J61" s="30" t="s">
        <v>32</v>
      </c>
      <c r="K61" s="18" t="s">
        <v>19</v>
      </c>
      <c r="L61" s="19" t="s">
        <v>41</v>
      </c>
      <c r="M61" s="19">
        <v>119.69</v>
      </c>
      <c r="N61" s="19">
        <v>2.1</v>
      </c>
      <c r="O61" s="21">
        <v>122.2</v>
      </c>
      <c r="P61" s="31" t="s">
        <v>110</v>
      </c>
      <c r="Q61" s="22" t="s">
        <v>42</v>
      </c>
      <c r="R61" s="32"/>
      <c r="S61" s="33"/>
    </row>
    <row r="62" spans="1:19" ht="22.5">
      <c r="A62" s="25" t="s">
        <v>24</v>
      </c>
      <c r="B62" s="26" t="s">
        <v>51</v>
      </c>
      <c r="C62" s="27"/>
      <c r="D62" s="28" t="s">
        <v>52</v>
      </c>
      <c r="E62" s="28"/>
      <c r="F62" s="129" t="s">
        <v>2408</v>
      </c>
      <c r="G62" s="29" t="s">
        <v>2409</v>
      </c>
      <c r="H62" s="31" t="s">
        <v>2410</v>
      </c>
      <c r="I62" s="30" t="s">
        <v>1876</v>
      </c>
      <c r="J62" s="30" t="s">
        <v>32</v>
      </c>
      <c r="K62" s="18" t="s">
        <v>19</v>
      </c>
      <c r="L62" s="19" t="s">
        <v>41</v>
      </c>
      <c r="M62" s="19">
        <v>90.34</v>
      </c>
      <c r="N62" s="19">
        <v>5.5</v>
      </c>
      <c r="O62" s="21">
        <v>95.31</v>
      </c>
      <c r="P62" s="31" t="s">
        <v>343</v>
      </c>
      <c r="Q62" s="22" t="s">
        <v>42</v>
      </c>
      <c r="R62" s="32"/>
      <c r="S62" s="33"/>
    </row>
    <row r="63" spans="1:19" ht="22.5">
      <c r="A63" s="25" t="s">
        <v>24</v>
      </c>
      <c r="B63" s="26" t="s">
        <v>51</v>
      </c>
      <c r="C63" s="27" t="s">
        <v>26</v>
      </c>
      <c r="D63" s="28" t="s">
        <v>52</v>
      </c>
      <c r="E63" s="28"/>
      <c r="F63" s="129" t="s">
        <v>422</v>
      </c>
      <c r="G63" s="29" t="s">
        <v>423</v>
      </c>
      <c r="H63" s="31" t="s">
        <v>424</v>
      </c>
      <c r="I63" s="30" t="s">
        <v>145</v>
      </c>
      <c r="J63" s="30" t="s">
        <v>32</v>
      </c>
      <c r="K63" s="18" t="s">
        <v>19</v>
      </c>
      <c r="L63" s="19" t="s">
        <v>20</v>
      </c>
      <c r="M63" s="19">
        <v>50.99</v>
      </c>
      <c r="N63" s="19">
        <v>5.5</v>
      </c>
      <c r="O63" s="21">
        <v>53.79</v>
      </c>
      <c r="P63" s="31" t="s">
        <v>22</v>
      </c>
      <c r="Q63" s="22" t="s">
        <v>23</v>
      </c>
      <c r="R63" s="32"/>
      <c r="S63" s="33"/>
    </row>
    <row r="64" spans="1:19" ht="30">
      <c r="A64" s="25" t="s">
        <v>24</v>
      </c>
      <c r="B64" s="26" t="s">
        <v>51</v>
      </c>
      <c r="C64" s="27" t="s">
        <v>26</v>
      </c>
      <c r="D64" s="28" t="s">
        <v>52</v>
      </c>
      <c r="E64" s="28"/>
      <c r="F64" s="129" t="s">
        <v>2463</v>
      </c>
      <c r="G64" s="29" t="s">
        <v>2464</v>
      </c>
      <c r="H64" s="31" t="s">
        <v>2465</v>
      </c>
      <c r="I64" s="30"/>
      <c r="J64" s="30"/>
      <c r="K64" s="18" t="s">
        <v>19</v>
      </c>
      <c r="L64" s="19" t="s">
        <v>2466</v>
      </c>
      <c r="M64" s="19">
        <v>0</v>
      </c>
      <c r="N64" s="19">
        <v>5.5</v>
      </c>
      <c r="O64" s="21">
        <v>0</v>
      </c>
      <c r="P64" s="31" t="s">
        <v>22</v>
      </c>
      <c r="Q64" s="22" t="s">
        <v>23</v>
      </c>
      <c r="R64" s="32"/>
      <c r="S64" s="33"/>
    </row>
    <row r="65" spans="1:19" ht="60">
      <c r="A65" s="25" t="s">
        <v>24</v>
      </c>
      <c r="B65" s="26" t="s">
        <v>51</v>
      </c>
      <c r="C65" s="27" t="s">
        <v>26</v>
      </c>
      <c r="D65" s="28" t="s">
        <v>52</v>
      </c>
      <c r="E65" s="28"/>
      <c r="F65" s="129" t="s">
        <v>425</v>
      </c>
      <c r="G65" s="29" t="s">
        <v>426</v>
      </c>
      <c r="H65" s="31" t="s">
        <v>427</v>
      </c>
      <c r="I65" s="30" t="s">
        <v>371</v>
      </c>
      <c r="J65" s="30" t="s">
        <v>32</v>
      </c>
      <c r="K65" s="18" t="s">
        <v>19</v>
      </c>
      <c r="L65" s="19" t="s">
        <v>428</v>
      </c>
      <c r="M65" s="19">
        <v>65.42</v>
      </c>
      <c r="N65" s="19">
        <v>5.5</v>
      </c>
      <c r="O65" s="21">
        <v>69.02</v>
      </c>
      <c r="P65" s="31" t="s">
        <v>22</v>
      </c>
      <c r="Q65" s="22" t="s">
        <v>23</v>
      </c>
      <c r="R65" s="32"/>
      <c r="S65" s="33"/>
    </row>
    <row r="66" spans="1:19">
      <c r="O66" s="4">
        <f>SUM(O2:O65)</f>
        <v>7227.5900000000029</v>
      </c>
    </row>
  </sheetData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topLeftCell="A52" zoomScaleNormal="100" workbookViewId="0">
      <selection activeCell="O68" sqref="O68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166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172" customWidth="1"/>
    <col min="17" max="18" width="10.7109375" style="3" customWidth="1"/>
    <col min="19" max="19" width="10.7109375" style="5" customWidth="1"/>
    <col min="20" max="1005" width="10.7109375" style="3" customWidth="1"/>
    <col min="1006" max="1016" width="9.140625" style="3" customWidth="1"/>
    <col min="1017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167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23" t="s">
        <v>16</v>
      </c>
      <c r="R1" s="7" t="s">
        <v>17</v>
      </c>
      <c r="S1" s="14"/>
    </row>
    <row r="2" spans="1:19" ht="33.75">
      <c r="A2" s="132" t="s">
        <v>24</v>
      </c>
      <c r="B2" s="145" t="s">
        <v>169</v>
      </c>
      <c r="C2" s="169" t="s">
        <v>26</v>
      </c>
      <c r="D2" s="142" t="s">
        <v>106</v>
      </c>
      <c r="E2" s="142"/>
      <c r="F2" s="171" t="s">
        <v>431</v>
      </c>
      <c r="G2" s="180" t="s">
        <v>432</v>
      </c>
      <c r="H2" s="134" t="s">
        <v>433</v>
      </c>
      <c r="I2" s="182" t="s">
        <v>430</v>
      </c>
      <c r="J2" s="182" t="s">
        <v>18</v>
      </c>
      <c r="K2" s="136" t="s">
        <v>19</v>
      </c>
      <c r="L2" s="67" t="s">
        <v>20</v>
      </c>
      <c r="M2" s="67">
        <v>68.59</v>
      </c>
      <c r="N2" s="67">
        <v>2.1</v>
      </c>
      <c r="O2" s="68">
        <v>70.03</v>
      </c>
      <c r="P2" s="134" t="s">
        <v>22</v>
      </c>
      <c r="Q2" s="137" t="s">
        <v>23</v>
      </c>
      <c r="R2" s="170">
        <v>6</v>
      </c>
      <c r="S2" s="143" t="s">
        <v>434</v>
      </c>
    </row>
    <row r="3" spans="1:19" ht="22.5">
      <c r="A3" s="132" t="s">
        <v>24</v>
      </c>
      <c r="B3" s="145" t="s">
        <v>169</v>
      </c>
      <c r="C3" s="141" t="s">
        <v>26</v>
      </c>
      <c r="D3" s="142" t="s">
        <v>106</v>
      </c>
      <c r="E3" s="142"/>
      <c r="F3" s="171" t="s">
        <v>736</v>
      </c>
      <c r="G3" s="152" t="s">
        <v>737</v>
      </c>
      <c r="H3" s="181" t="s">
        <v>738</v>
      </c>
      <c r="I3" s="182" t="s">
        <v>739</v>
      </c>
      <c r="J3" s="182" t="s">
        <v>18</v>
      </c>
      <c r="K3" s="136" t="s">
        <v>19</v>
      </c>
      <c r="L3" s="67" t="s">
        <v>20</v>
      </c>
      <c r="M3" s="67">
        <v>179.19</v>
      </c>
      <c r="N3" s="67">
        <v>2.1</v>
      </c>
      <c r="O3" s="68">
        <v>182.95</v>
      </c>
      <c r="P3" s="134" t="s">
        <v>22</v>
      </c>
      <c r="Q3" s="137" t="s">
        <v>23</v>
      </c>
      <c r="R3" s="170">
        <v>2</v>
      </c>
      <c r="S3" s="143" t="s">
        <v>2637</v>
      </c>
    </row>
    <row r="4" spans="1:19" ht="22.5">
      <c r="A4" s="25" t="s">
        <v>24</v>
      </c>
      <c r="B4" s="26" t="s">
        <v>169</v>
      </c>
      <c r="C4" s="46"/>
      <c r="D4" s="28" t="s">
        <v>106</v>
      </c>
      <c r="E4" s="28"/>
      <c r="F4" s="155" t="s">
        <v>802</v>
      </c>
      <c r="G4" s="29" t="s">
        <v>803</v>
      </c>
      <c r="H4" s="31" t="s">
        <v>804</v>
      </c>
      <c r="I4" s="38" t="s">
        <v>805</v>
      </c>
      <c r="J4" s="30" t="s">
        <v>32</v>
      </c>
      <c r="K4" s="18" t="s">
        <v>19</v>
      </c>
      <c r="L4" s="19" t="s">
        <v>20</v>
      </c>
      <c r="M4" s="19">
        <v>0</v>
      </c>
      <c r="N4" s="19">
        <v>0</v>
      </c>
      <c r="O4" s="21">
        <v>0</v>
      </c>
      <c r="P4" s="31" t="s">
        <v>22</v>
      </c>
      <c r="Q4" s="22" t="s">
        <v>23</v>
      </c>
      <c r="R4" s="32"/>
      <c r="S4" s="33"/>
    </row>
    <row r="5" spans="1:19" ht="24">
      <c r="A5" s="25" t="s">
        <v>24</v>
      </c>
      <c r="B5" s="26" t="s">
        <v>169</v>
      </c>
      <c r="C5" s="27" t="s">
        <v>26</v>
      </c>
      <c r="D5" s="28" t="s">
        <v>106</v>
      </c>
      <c r="E5" s="28"/>
      <c r="F5" s="129" t="s">
        <v>872</v>
      </c>
      <c r="G5" s="34" t="s">
        <v>873</v>
      </c>
      <c r="H5" s="37" t="s">
        <v>874</v>
      </c>
      <c r="I5" s="38" t="s">
        <v>875</v>
      </c>
      <c r="J5" s="38" t="s">
        <v>32</v>
      </c>
      <c r="K5" s="18" t="s">
        <v>19</v>
      </c>
      <c r="L5" s="19" t="s">
        <v>20</v>
      </c>
      <c r="M5" s="19">
        <v>59.65</v>
      </c>
      <c r="N5" s="19">
        <v>2.1</v>
      </c>
      <c r="O5" s="21">
        <v>60.9</v>
      </c>
      <c r="P5" s="31" t="s">
        <v>22</v>
      </c>
      <c r="Q5" s="22" t="s">
        <v>23</v>
      </c>
      <c r="R5" s="32">
        <v>2</v>
      </c>
      <c r="S5" s="33" t="s">
        <v>876</v>
      </c>
    </row>
    <row r="6" spans="1:19" ht="22.5">
      <c r="A6" s="25" t="s">
        <v>24</v>
      </c>
      <c r="B6" s="26" t="s">
        <v>169</v>
      </c>
      <c r="C6" s="27" t="s">
        <v>26</v>
      </c>
      <c r="D6" s="28" t="s">
        <v>106</v>
      </c>
      <c r="E6" s="28"/>
      <c r="F6" s="129" t="s">
        <v>437</v>
      </c>
      <c r="G6" s="34" t="s">
        <v>438</v>
      </c>
      <c r="H6" s="37" t="s">
        <v>439</v>
      </c>
      <c r="I6" s="38" t="s">
        <v>440</v>
      </c>
      <c r="J6" s="38" t="s">
        <v>18</v>
      </c>
      <c r="K6" s="18" t="s">
        <v>19</v>
      </c>
      <c r="L6" s="19" t="s">
        <v>20</v>
      </c>
      <c r="M6" s="19">
        <v>79.53</v>
      </c>
      <c r="N6" s="19">
        <v>2.1</v>
      </c>
      <c r="O6" s="21">
        <v>81.2</v>
      </c>
      <c r="P6" s="31" t="s">
        <v>22</v>
      </c>
      <c r="Q6" s="22" t="s">
        <v>23</v>
      </c>
      <c r="R6" s="32"/>
      <c r="S6" s="33"/>
    </row>
    <row r="7" spans="1:19" ht="22.5">
      <c r="A7" s="25" t="s">
        <v>24</v>
      </c>
      <c r="B7" s="26" t="s">
        <v>169</v>
      </c>
      <c r="C7" s="46" t="s">
        <v>26</v>
      </c>
      <c r="D7" s="28" t="s">
        <v>106</v>
      </c>
      <c r="E7" s="28"/>
      <c r="F7" s="129" t="s">
        <v>1052</v>
      </c>
      <c r="G7" s="34" t="s">
        <v>1053</v>
      </c>
      <c r="H7" s="37" t="s">
        <v>1054</v>
      </c>
      <c r="I7" s="38" t="s">
        <v>1055</v>
      </c>
      <c r="J7" s="38" t="s">
        <v>32</v>
      </c>
      <c r="K7" s="18" t="s">
        <v>19</v>
      </c>
      <c r="L7" s="19" t="s">
        <v>20</v>
      </c>
      <c r="M7" s="19">
        <v>53.58</v>
      </c>
      <c r="N7" s="19">
        <v>2.1</v>
      </c>
      <c r="O7" s="21">
        <v>54.71</v>
      </c>
      <c r="P7" s="31" t="s">
        <v>22</v>
      </c>
      <c r="Q7" s="22" t="s">
        <v>23</v>
      </c>
      <c r="R7" s="35"/>
      <c r="S7" s="33"/>
    </row>
    <row r="8" spans="1:19" ht="45">
      <c r="A8" s="25" t="s">
        <v>24</v>
      </c>
      <c r="B8" s="26" t="s">
        <v>169</v>
      </c>
      <c r="C8" s="27" t="s">
        <v>26</v>
      </c>
      <c r="D8" s="28" t="s">
        <v>106</v>
      </c>
      <c r="E8" s="28"/>
      <c r="F8" s="129" t="s">
        <v>1064</v>
      </c>
      <c r="G8" s="34" t="s">
        <v>1065</v>
      </c>
      <c r="H8" s="37" t="s">
        <v>1066</v>
      </c>
      <c r="I8" s="38" t="s">
        <v>217</v>
      </c>
      <c r="J8" s="38" t="s">
        <v>32</v>
      </c>
      <c r="K8" s="18" t="s">
        <v>19</v>
      </c>
      <c r="L8" s="19" t="s">
        <v>20</v>
      </c>
      <c r="M8" s="19">
        <v>37.659999999999997</v>
      </c>
      <c r="N8" s="19">
        <v>5.5</v>
      </c>
      <c r="O8" s="21">
        <v>39.729999999999997</v>
      </c>
      <c r="P8" s="31" t="s">
        <v>22</v>
      </c>
      <c r="Q8" s="22" t="s">
        <v>23</v>
      </c>
      <c r="R8" s="35">
        <v>4</v>
      </c>
      <c r="S8" s="33" t="s">
        <v>1067</v>
      </c>
    </row>
    <row r="9" spans="1:19" ht="33.75">
      <c r="A9" s="25" t="s">
        <v>1080</v>
      </c>
      <c r="B9" s="26" t="s">
        <v>169</v>
      </c>
      <c r="C9" s="27"/>
      <c r="D9" s="28" t="s">
        <v>106</v>
      </c>
      <c r="E9" s="28"/>
      <c r="F9" s="129" t="s">
        <v>1081</v>
      </c>
      <c r="G9" s="34" t="s">
        <v>1082</v>
      </c>
      <c r="H9" s="37" t="s">
        <v>1083</v>
      </c>
      <c r="I9" s="38" t="s">
        <v>944</v>
      </c>
      <c r="J9" s="38" t="s">
        <v>32</v>
      </c>
      <c r="K9" s="18" t="s">
        <v>19</v>
      </c>
      <c r="L9" s="19" t="s">
        <v>20</v>
      </c>
      <c r="M9" s="19">
        <v>47.57</v>
      </c>
      <c r="N9" s="19">
        <v>5.5</v>
      </c>
      <c r="O9" s="21">
        <v>50.19</v>
      </c>
      <c r="P9" s="31" t="s">
        <v>22</v>
      </c>
      <c r="Q9" s="22" t="s">
        <v>23</v>
      </c>
      <c r="R9" s="32"/>
      <c r="S9" s="33"/>
    </row>
    <row r="10" spans="1:19" ht="29.25">
      <c r="A10" s="25" t="s">
        <v>24</v>
      </c>
      <c r="B10" s="26" t="s">
        <v>169</v>
      </c>
      <c r="C10" s="46" t="s">
        <v>26</v>
      </c>
      <c r="D10" s="28" t="s">
        <v>106</v>
      </c>
      <c r="E10" s="69"/>
      <c r="F10" s="153" t="s">
        <v>1088</v>
      </c>
      <c r="G10" s="78" t="s">
        <v>1089</v>
      </c>
      <c r="H10" s="104" t="s">
        <v>1090</v>
      </c>
      <c r="I10" s="73" t="s">
        <v>1091</v>
      </c>
      <c r="J10" s="73" t="s">
        <v>1092</v>
      </c>
      <c r="K10" s="18" t="s">
        <v>19</v>
      </c>
      <c r="L10" s="19" t="s">
        <v>41</v>
      </c>
      <c r="M10" s="19">
        <v>90.55</v>
      </c>
      <c r="N10" s="19">
        <v>2.1</v>
      </c>
      <c r="O10" s="21">
        <v>92.45</v>
      </c>
      <c r="P10" s="31" t="s">
        <v>891</v>
      </c>
      <c r="Q10" s="22" t="s">
        <v>42</v>
      </c>
      <c r="R10" s="36">
        <v>4</v>
      </c>
      <c r="S10" s="33" t="s">
        <v>1093</v>
      </c>
    </row>
    <row r="11" spans="1:19" ht="48.75">
      <c r="A11" s="25" t="s">
        <v>24</v>
      </c>
      <c r="B11" s="26" t="s">
        <v>169</v>
      </c>
      <c r="C11" s="46" t="s">
        <v>26</v>
      </c>
      <c r="D11" s="28" t="s">
        <v>106</v>
      </c>
      <c r="E11" s="28"/>
      <c r="F11" s="129" t="s">
        <v>451</v>
      </c>
      <c r="G11" s="34" t="s">
        <v>452</v>
      </c>
      <c r="H11" s="37" t="s">
        <v>455</v>
      </c>
      <c r="I11" s="38" t="s">
        <v>453</v>
      </c>
      <c r="J11" s="38" t="s">
        <v>18</v>
      </c>
      <c r="K11" s="18" t="s">
        <v>19</v>
      </c>
      <c r="L11" s="19" t="s">
        <v>20</v>
      </c>
      <c r="M11" s="19">
        <v>118.3</v>
      </c>
      <c r="N11" s="19">
        <v>2.1</v>
      </c>
      <c r="O11" s="21">
        <v>120.78</v>
      </c>
      <c r="P11" s="31" t="s">
        <v>22</v>
      </c>
      <c r="Q11" s="22" t="s">
        <v>23</v>
      </c>
      <c r="R11" s="35">
        <v>7</v>
      </c>
      <c r="S11" s="33" t="s">
        <v>454</v>
      </c>
    </row>
    <row r="12" spans="1:19" ht="22.5">
      <c r="A12" s="25" t="s">
        <v>24</v>
      </c>
      <c r="B12" s="26" t="s">
        <v>169</v>
      </c>
      <c r="C12" s="46" t="s">
        <v>26</v>
      </c>
      <c r="D12" s="28" t="s">
        <v>106</v>
      </c>
      <c r="E12" s="28"/>
      <c r="F12" s="129" t="s">
        <v>164</v>
      </c>
      <c r="G12" s="34" t="s">
        <v>165</v>
      </c>
      <c r="H12" s="37" t="s">
        <v>166</v>
      </c>
      <c r="I12" s="38" t="s">
        <v>167</v>
      </c>
      <c r="J12" s="38" t="s">
        <v>32</v>
      </c>
      <c r="K12" s="18" t="s">
        <v>19</v>
      </c>
      <c r="L12" s="19" t="s">
        <v>20</v>
      </c>
      <c r="M12" s="19">
        <v>74.56</v>
      </c>
      <c r="N12" s="19">
        <v>2.1</v>
      </c>
      <c r="O12" s="21">
        <v>76.13</v>
      </c>
      <c r="P12" s="31" t="s">
        <v>22</v>
      </c>
      <c r="Q12" s="22" t="s">
        <v>23</v>
      </c>
      <c r="R12" s="35">
        <v>2</v>
      </c>
      <c r="S12" s="33" t="s">
        <v>168</v>
      </c>
    </row>
    <row r="13" spans="1:19" ht="45">
      <c r="A13" s="25" t="s">
        <v>24</v>
      </c>
      <c r="B13" s="26" t="s">
        <v>169</v>
      </c>
      <c r="C13" s="46" t="s">
        <v>26</v>
      </c>
      <c r="D13" s="28" t="s">
        <v>106</v>
      </c>
      <c r="E13" s="28"/>
      <c r="F13" s="129" t="s">
        <v>1186</v>
      </c>
      <c r="G13" s="34" t="s">
        <v>1187</v>
      </c>
      <c r="H13" s="37" t="s">
        <v>1188</v>
      </c>
      <c r="I13" s="38" t="s">
        <v>1189</v>
      </c>
      <c r="J13" s="38" t="s">
        <v>32</v>
      </c>
      <c r="K13" s="18" t="s">
        <v>19</v>
      </c>
      <c r="L13" s="19" t="s">
        <v>41</v>
      </c>
      <c r="M13" s="19">
        <v>355.05</v>
      </c>
      <c r="N13" s="19">
        <v>2.1</v>
      </c>
      <c r="O13" s="21">
        <v>362.51</v>
      </c>
      <c r="P13" s="31" t="s">
        <v>553</v>
      </c>
      <c r="Q13" s="22" t="s">
        <v>42</v>
      </c>
      <c r="R13" s="35">
        <v>6</v>
      </c>
      <c r="S13" s="33" t="s">
        <v>1190</v>
      </c>
    </row>
    <row r="14" spans="1:19" ht="67.5">
      <c r="A14" s="25" t="s">
        <v>24</v>
      </c>
      <c r="B14" s="26" t="s">
        <v>169</v>
      </c>
      <c r="C14" s="46"/>
      <c r="D14" s="28" t="s">
        <v>106</v>
      </c>
      <c r="E14" s="28"/>
      <c r="F14" s="129" t="s">
        <v>1191</v>
      </c>
      <c r="G14" s="34" t="s">
        <v>1192</v>
      </c>
      <c r="H14" s="37" t="s">
        <v>1193</v>
      </c>
      <c r="I14" s="38" t="s">
        <v>1194</v>
      </c>
      <c r="J14" s="38" t="s">
        <v>18</v>
      </c>
      <c r="K14" s="18" t="s">
        <v>19</v>
      </c>
      <c r="L14" s="19" t="s">
        <v>20</v>
      </c>
      <c r="M14" s="19">
        <v>414.22</v>
      </c>
      <c r="N14" s="19">
        <v>2.1</v>
      </c>
      <c r="O14" s="21">
        <v>422.92</v>
      </c>
      <c r="P14" s="31" t="s">
        <v>22</v>
      </c>
      <c r="Q14" s="22" t="s">
        <v>23</v>
      </c>
      <c r="R14" s="35">
        <v>7</v>
      </c>
      <c r="S14" s="45" t="s">
        <v>1195</v>
      </c>
    </row>
    <row r="15" spans="1:19" ht="22.5">
      <c r="A15" s="25" t="s">
        <v>24</v>
      </c>
      <c r="B15" s="26" t="s">
        <v>169</v>
      </c>
      <c r="C15" s="46"/>
      <c r="D15" s="28" t="s">
        <v>106</v>
      </c>
      <c r="E15" s="28"/>
      <c r="F15" s="129" t="s">
        <v>1259</v>
      </c>
      <c r="G15" s="34" t="s">
        <v>1260</v>
      </c>
      <c r="H15" s="37" t="s">
        <v>1261</v>
      </c>
      <c r="I15" s="38" t="s">
        <v>1262</v>
      </c>
      <c r="J15" s="38" t="s">
        <v>32</v>
      </c>
      <c r="K15" s="18" t="s">
        <v>19</v>
      </c>
      <c r="L15" s="40"/>
      <c r="M15" s="40"/>
      <c r="N15" s="41"/>
      <c r="O15" s="42">
        <v>0</v>
      </c>
      <c r="P15" s="31" t="s">
        <v>22</v>
      </c>
      <c r="Q15" s="22" t="s">
        <v>23</v>
      </c>
      <c r="R15" s="32"/>
      <c r="S15" s="33"/>
    </row>
    <row r="16" spans="1:19" ht="33.75">
      <c r="A16" s="25" t="s">
        <v>24</v>
      </c>
      <c r="B16" s="26" t="s">
        <v>169</v>
      </c>
      <c r="C16" s="46" t="s">
        <v>26</v>
      </c>
      <c r="D16" s="28" t="s">
        <v>106</v>
      </c>
      <c r="E16" s="28"/>
      <c r="F16" s="129" t="s">
        <v>1265</v>
      </c>
      <c r="G16" s="34" t="s">
        <v>1266</v>
      </c>
      <c r="H16" s="37" t="s">
        <v>1267</v>
      </c>
      <c r="I16" s="38" t="s">
        <v>1268</v>
      </c>
      <c r="J16" s="38" t="s">
        <v>18</v>
      </c>
      <c r="K16" s="18" t="s">
        <v>19</v>
      </c>
      <c r="L16" s="19" t="s">
        <v>41</v>
      </c>
      <c r="M16" s="19">
        <v>283.19</v>
      </c>
      <c r="N16" s="19" t="s">
        <v>44</v>
      </c>
      <c r="O16" s="21">
        <v>293.95</v>
      </c>
      <c r="P16" s="31" t="s">
        <v>45</v>
      </c>
      <c r="Q16" s="22" t="s">
        <v>42</v>
      </c>
      <c r="R16" s="32">
        <v>4</v>
      </c>
      <c r="S16" s="102" t="s">
        <v>1269</v>
      </c>
    </row>
    <row r="17" spans="1:19" ht="29.25">
      <c r="A17" s="25" t="s">
        <v>24</v>
      </c>
      <c r="B17" s="26" t="s">
        <v>169</v>
      </c>
      <c r="C17" s="27"/>
      <c r="D17" s="28" t="s">
        <v>106</v>
      </c>
      <c r="E17" s="28"/>
      <c r="F17" s="129" t="s">
        <v>1286</v>
      </c>
      <c r="G17" s="34" t="s">
        <v>1287</v>
      </c>
      <c r="H17" s="37" t="s">
        <v>1288</v>
      </c>
      <c r="I17" s="38" t="s">
        <v>1289</v>
      </c>
      <c r="J17" s="38" t="s">
        <v>32</v>
      </c>
      <c r="K17" s="18" t="s">
        <v>19</v>
      </c>
      <c r="L17" s="19" t="s">
        <v>20</v>
      </c>
      <c r="M17" s="19">
        <v>48.71</v>
      </c>
      <c r="N17" s="19">
        <v>2.1</v>
      </c>
      <c r="O17" s="21">
        <v>49.73</v>
      </c>
      <c r="P17" s="31" t="s">
        <v>22</v>
      </c>
      <c r="Q17" s="22" t="s">
        <v>23</v>
      </c>
      <c r="R17" s="32">
        <v>4</v>
      </c>
      <c r="S17" s="33" t="s">
        <v>1290</v>
      </c>
    </row>
    <row r="18" spans="1:19" ht="22.5">
      <c r="A18" s="25" t="s">
        <v>24</v>
      </c>
      <c r="B18" s="26" t="s">
        <v>169</v>
      </c>
      <c r="C18" s="27"/>
      <c r="D18" s="28" t="s">
        <v>106</v>
      </c>
      <c r="E18" s="28"/>
      <c r="F18" s="129" t="s">
        <v>1308</v>
      </c>
      <c r="G18" s="34" t="s">
        <v>1309</v>
      </c>
      <c r="H18" s="37" t="s">
        <v>1310</v>
      </c>
      <c r="I18" s="38" t="s">
        <v>1311</v>
      </c>
      <c r="J18" s="38" t="s">
        <v>32</v>
      </c>
      <c r="K18" s="18" t="s">
        <v>19</v>
      </c>
      <c r="L18" s="19" t="s">
        <v>20</v>
      </c>
      <c r="M18" s="19">
        <v>53.68</v>
      </c>
      <c r="N18" s="19">
        <v>2.1</v>
      </c>
      <c r="O18" s="21">
        <v>54.81</v>
      </c>
      <c r="P18" s="31" t="s">
        <v>22</v>
      </c>
      <c r="Q18" s="22" t="s">
        <v>23</v>
      </c>
      <c r="R18" s="32">
        <v>3</v>
      </c>
      <c r="S18" s="33" t="s">
        <v>1312</v>
      </c>
    </row>
    <row r="19" spans="1:19" ht="22.5">
      <c r="A19" s="25" t="s">
        <v>24</v>
      </c>
      <c r="B19" s="26" t="s">
        <v>169</v>
      </c>
      <c r="C19" s="27"/>
      <c r="D19" s="28" t="s">
        <v>106</v>
      </c>
      <c r="E19" s="28"/>
      <c r="F19" s="129" t="s">
        <v>1345</v>
      </c>
      <c r="G19" s="34" t="s">
        <v>1346</v>
      </c>
      <c r="H19" s="37" t="s">
        <v>1347</v>
      </c>
      <c r="I19" s="38" t="s">
        <v>1345</v>
      </c>
      <c r="J19" s="38" t="s">
        <v>32</v>
      </c>
      <c r="K19" s="18" t="s">
        <v>19</v>
      </c>
      <c r="L19" s="19" t="s">
        <v>20</v>
      </c>
      <c r="M19" s="19">
        <v>60.9</v>
      </c>
      <c r="N19" s="19">
        <v>0</v>
      </c>
      <c r="O19" s="21">
        <v>60.9</v>
      </c>
      <c r="P19" s="31" t="s">
        <v>22</v>
      </c>
      <c r="Q19" s="22" t="s">
        <v>23</v>
      </c>
      <c r="R19" s="32"/>
      <c r="S19" s="33"/>
    </row>
    <row r="20" spans="1:19" ht="22.5">
      <c r="A20" s="25" t="s">
        <v>24</v>
      </c>
      <c r="B20" s="26" t="s">
        <v>169</v>
      </c>
      <c r="C20" s="27" t="s">
        <v>26</v>
      </c>
      <c r="D20" s="28" t="s">
        <v>106</v>
      </c>
      <c r="E20" s="28"/>
      <c r="F20" s="129" t="s">
        <v>188</v>
      </c>
      <c r="G20" s="34" t="s">
        <v>189</v>
      </c>
      <c r="H20" s="37" t="s">
        <v>190</v>
      </c>
      <c r="I20" s="38" t="s">
        <v>191</v>
      </c>
      <c r="J20" s="38" t="s">
        <v>32</v>
      </c>
      <c r="K20" s="18" t="s">
        <v>19</v>
      </c>
      <c r="L20" s="19" t="s">
        <v>20</v>
      </c>
      <c r="M20" s="19">
        <v>129.24</v>
      </c>
      <c r="N20" s="19">
        <v>2.1</v>
      </c>
      <c r="O20" s="21">
        <v>131.94999999999999</v>
      </c>
      <c r="P20" s="31" t="s">
        <v>22</v>
      </c>
      <c r="Q20" s="22" t="s">
        <v>23</v>
      </c>
      <c r="R20" s="32">
        <v>2</v>
      </c>
      <c r="S20" s="33" t="s">
        <v>168</v>
      </c>
    </row>
    <row r="21" spans="1:19" ht="22.5">
      <c r="A21" s="25" t="s">
        <v>24</v>
      </c>
      <c r="B21" s="26" t="s">
        <v>169</v>
      </c>
      <c r="C21" s="27" t="s">
        <v>26</v>
      </c>
      <c r="D21" s="28">
        <v>20</v>
      </c>
      <c r="E21" s="28"/>
      <c r="F21" s="129" t="s">
        <v>1405</v>
      </c>
      <c r="G21" s="34" t="s">
        <v>1406</v>
      </c>
      <c r="H21" s="37" t="s">
        <v>1407</v>
      </c>
      <c r="I21" s="105" t="s">
        <v>1405</v>
      </c>
      <c r="J21" s="38" t="s">
        <v>32</v>
      </c>
      <c r="K21" s="18" t="s">
        <v>19</v>
      </c>
      <c r="L21" s="19" t="s">
        <v>20</v>
      </c>
      <c r="M21" s="19">
        <v>327.06</v>
      </c>
      <c r="N21" s="19">
        <v>2.1</v>
      </c>
      <c r="O21" s="21">
        <v>333.93</v>
      </c>
      <c r="P21" s="31" t="s">
        <v>22</v>
      </c>
      <c r="Q21" s="22" t="s">
        <v>23</v>
      </c>
      <c r="R21" s="32"/>
      <c r="S21" s="33"/>
    </row>
    <row r="22" spans="1:19" ht="33.75">
      <c r="A22" s="25" t="s">
        <v>24</v>
      </c>
      <c r="B22" s="26" t="s">
        <v>169</v>
      </c>
      <c r="C22" s="46" t="s">
        <v>26</v>
      </c>
      <c r="D22" s="28" t="s">
        <v>106</v>
      </c>
      <c r="E22" s="28"/>
      <c r="F22" s="129" t="s">
        <v>1564</v>
      </c>
      <c r="G22" s="34" t="s">
        <v>1565</v>
      </c>
      <c r="H22" s="37" t="s">
        <v>1566</v>
      </c>
      <c r="I22" s="38" t="s">
        <v>1567</v>
      </c>
      <c r="J22" s="38" t="s">
        <v>18</v>
      </c>
      <c r="K22" s="18" t="s">
        <v>19</v>
      </c>
      <c r="L22" s="19" t="s">
        <v>20</v>
      </c>
      <c r="M22" s="19">
        <v>117.75</v>
      </c>
      <c r="N22" s="19">
        <v>2.1</v>
      </c>
      <c r="O22" s="21">
        <v>120.22</v>
      </c>
      <c r="P22" s="87" t="s">
        <v>22</v>
      </c>
      <c r="Q22" s="22" t="s">
        <v>23</v>
      </c>
      <c r="R22" s="35">
        <v>3</v>
      </c>
      <c r="S22" s="33" t="s">
        <v>1568</v>
      </c>
    </row>
    <row r="23" spans="1:19" ht="33.75">
      <c r="A23" s="25" t="s">
        <v>24</v>
      </c>
      <c r="B23" s="26" t="s">
        <v>169</v>
      </c>
      <c r="C23" s="46" t="s">
        <v>26</v>
      </c>
      <c r="D23" s="28" t="s">
        <v>106</v>
      </c>
      <c r="E23" s="28"/>
      <c r="F23" s="129" t="s">
        <v>1615</v>
      </c>
      <c r="G23" s="34" t="s">
        <v>1616</v>
      </c>
      <c r="H23" s="37" t="s">
        <v>1617</v>
      </c>
      <c r="I23" s="38" t="s">
        <v>1618</v>
      </c>
      <c r="J23" s="38" t="s">
        <v>32</v>
      </c>
      <c r="K23" s="18" t="s">
        <v>19</v>
      </c>
      <c r="L23" s="19" t="s">
        <v>20</v>
      </c>
      <c r="M23" s="19">
        <v>138.18</v>
      </c>
      <c r="N23" s="19">
        <v>2.1</v>
      </c>
      <c r="O23" s="21">
        <v>141.08000000000001</v>
      </c>
      <c r="P23" s="31" t="s">
        <v>22</v>
      </c>
      <c r="Q23" s="22" t="s">
        <v>23</v>
      </c>
      <c r="R23" s="32"/>
      <c r="S23" s="33"/>
    </row>
    <row r="24" spans="1:19" ht="22.5">
      <c r="A24" s="25" t="s">
        <v>24</v>
      </c>
      <c r="B24" s="26" t="s">
        <v>169</v>
      </c>
      <c r="C24" s="46" t="s">
        <v>26</v>
      </c>
      <c r="D24" s="28" t="s">
        <v>106</v>
      </c>
      <c r="E24" s="28"/>
      <c r="F24" s="129" t="s">
        <v>465</v>
      </c>
      <c r="G24" s="34" t="s">
        <v>466</v>
      </c>
      <c r="H24" s="37" t="s">
        <v>467</v>
      </c>
      <c r="I24" s="38" t="s">
        <v>465</v>
      </c>
      <c r="J24" s="38" t="s">
        <v>463</v>
      </c>
      <c r="K24" s="18" t="s">
        <v>19</v>
      </c>
      <c r="L24" s="67" t="s">
        <v>20</v>
      </c>
      <c r="M24" s="67">
        <v>290.24</v>
      </c>
      <c r="N24" s="67">
        <v>2.1</v>
      </c>
      <c r="O24" s="68">
        <v>296.33999999999997</v>
      </c>
      <c r="P24" s="31" t="s">
        <v>22</v>
      </c>
      <c r="Q24" s="22" t="s">
        <v>23</v>
      </c>
      <c r="R24" s="32">
        <v>2</v>
      </c>
      <c r="S24" s="43" t="s">
        <v>468</v>
      </c>
    </row>
    <row r="25" spans="1:19" ht="22.5">
      <c r="A25" s="25" t="s">
        <v>24</v>
      </c>
      <c r="B25" s="26" t="s">
        <v>169</v>
      </c>
      <c r="C25" s="46" t="s">
        <v>26</v>
      </c>
      <c r="D25" s="28" t="s">
        <v>106</v>
      </c>
      <c r="E25" s="28"/>
      <c r="F25" s="129" t="s">
        <v>1711</v>
      </c>
      <c r="G25" s="62" t="s">
        <v>1712</v>
      </c>
      <c r="H25" s="62" t="s">
        <v>1713</v>
      </c>
      <c r="I25" s="38" t="s">
        <v>1714</v>
      </c>
      <c r="J25" s="38" t="s">
        <v>32</v>
      </c>
      <c r="K25" s="18" t="s">
        <v>19</v>
      </c>
      <c r="L25" s="19" t="s">
        <v>41</v>
      </c>
      <c r="M25" s="19">
        <v>174.17</v>
      </c>
      <c r="N25" s="19">
        <v>2.1</v>
      </c>
      <c r="O25" s="21">
        <v>177.83</v>
      </c>
      <c r="P25" s="31" t="s">
        <v>97</v>
      </c>
      <c r="Q25" s="22" t="s">
        <v>42</v>
      </c>
      <c r="R25" s="32">
        <v>3</v>
      </c>
      <c r="S25" s="33" t="s">
        <v>1715</v>
      </c>
    </row>
    <row r="26" spans="1:19" ht="33.75">
      <c r="A26" s="25" t="s">
        <v>24</v>
      </c>
      <c r="B26" s="26" t="s">
        <v>169</v>
      </c>
      <c r="C26" s="27" t="s">
        <v>26</v>
      </c>
      <c r="D26" s="28" t="s">
        <v>106</v>
      </c>
      <c r="E26" s="28"/>
      <c r="F26" s="129" t="s">
        <v>1716</v>
      </c>
      <c r="G26" s="34" t="s">
        <v>1717</v>
      </c>
      <c r="H26" s="37" t="s">
        <v>1718</v>
      </c>
      <c r="I26" s="38" t="s">
        <v>472</v>
      </c>
      <c r="J26" s="38" t="s">
        <v>32</v>
      </c>
      <c r="K26" s="39" t="s">
        <v>108</v>
      </c>
      <c r="L26" s="19" t="s">
        <v>1720</v>
      </c>
      <c r="M26" s="19">
        <v>0</v>
      </c>
      <c r="N26" s="19">
        <v>2.1</v>
      </c>
      <c r="O26" s="21">
        <v>0</v>
      </c>
      <c r="P26" s="37" t="s">
        <v>22</v>
      </c>
      <c r="Q26" s="22" t="s">
        <v>23</v>
      </c>
      <c r="R26" s="32">
        <v>4</v>
      </c>
      <c r="S26" s="33" t="s">
        <v>1719</v>
      </c>
    </row>
    <row r="27" spans="1:19" ht="33.75">
      <c r="A27" s="25" t="s">
        <v>24</v>
      </c>
      <c r="B27" s="26" t="s">
        <v>169</v>
      </c>
      <c r="C27" s="46" t="s">
        <v>26</v>
      </c>
      <c r="D27" s="28" t="s">
        <v>106</v>
      </c>
      <c r="E27" s="28"/>
      <c r="F27" s="129" t="s">
        <v>469</v>
      </c>
      <c r="G27" s="34" t="s">
        <v>470</v>
      </c>
      <c r="H27" s="37" t="s">
        <v>471</v>
      </c>
      <c r="I27" s="38" t="s">
        <v>472</v>
      </c>
      <c r="J27" s="38" t="s">
        <v>18</v>
      </c>
      <c r="K27" s="18" t="s">
        <v>19</v>
      </c>
      <c r="L27" s="19" t="s">
        <v>20</v>
      </c>
      <c r="M27" s="19">
        <v>106.49</v>
      </c>
      <c r="N27" s="19">
        <v>2.1</v>
      </c>
      <c r="O27" s="21">
        <v>108.73</v>
      </c>
      <c r="P27" s="31" t="s">
        <v>22</v>
      </c>
      <c r="Q27" s="22" t="s">
        <v>23</v>
      </c>
      <c r="R27" s="35">
        <v>4</v>
      </c>
      <c r="S27" s="33" t="s">
        <v>473</v>
      </c>
    </row>
    <row r="28" spans="1:19" ht="33.75">
      <c r="A28" s="25" t="s">
        <v>24</v>
      </c>
      <c r="B28" s="26" t="s">
        <v>169</v>
      </c>
      <c r="C28" s="46" t="s">
        <v>26</v>
      </c>
      <c r="D28" s="28" t="s">
        <v>106</v>
      </c>
      <c r="E28" s="28"/>
      <c r="F28" s="129" t="s">
        <v>474</v>
      </c>
      <c r="G28" s="34" t="s">
        <v>475</v>
      </c>
      <c r="H28" s="37" t="s">
        <v>476</v>
      </c>
      <c r="I28" s="38" t="s">
        <v>477</v>
      </c>
      <c r="J28" s="38" t="s">
        <v>18</v>
      </c>
      <c r="K28" s="18" t="s">
        <v>19</v>
      </c>
      <c r="L28" s="19" t="s">
        <v>2602</v>
      </c>
      <c r="M28" s="19">
        <f>135.2+144.15</f>
        <v>279.35000000000002</v>
      </c>
      <c r="N28" s="19">
        <v>2.1</v>
      </c>
      <c r="O28" s="21">
        <f>138.04+147.18</f>
        <v>285.22000000000003</v>
      </c>
      <c r="P28" s="31" t="s">
        <v>22</v>
      </c>
      <c r="Q28" s="22" t="s">
        <v>23</v>
      </c>
      <c r="R28" s="24">
        <v>7</v>
      </c>
      <c r="S28" s="33" t="s">
        <v>479</v>
      </c>
    </row>
    <row r="29" spans="1:19" ht="22.5">
      <c r="A29" s="25" t="s">
        <v>24</v>
      </c>
      <c r="B29" s="26" t="s">
        <v>169</v>
      </c>
      <c r="C29" s="46" t="s">
        <v>26</v>
      </c>
      <c r="D29" s="28" t="s">
        <v>106</v>
      </c>
      <c r="E29" s="28"/>
      <c r="F29" s="129" t="s">
        <v>485</v>
      </c>
      <c r="G29" s="34" t="s">
        <v>486</v>
      </c>
      <c r="H29" s="37" t="s">
        <v>487</v>
      </c>
      <c r="I29" s="38" t="s">
        <v>488</v>
      </c>
      <c r="J29" s="38" t="s">
        <v>18</v>
      </c>
      <c r="K29" s="18" t="s">
        <v>19</v>
      </c>
      <c r="L29" s="19" t="s">
        <v>20</v>
      </c>
      <c r="M29" s="19">
        <v>423.5</v>
      </c>
      <c r="N29" s="19">
        <v>2.1</v>
      </c>
      <c r="O29" s="21">
        <v>432.39</v>
      </c>
      <c r="P29" s="31" t="s">
        <v>22</v>
      </c>
      <c r="Q29" s="22" t="s">
        <v>23</v>
      </c>
      <c r="R29" s="32">
        <v>3</v>
      </c>
      <c r="S29" s="33" t="s">
        <v>489</v>
      </c>
    </row>
    <row r="30" spans="1:19" ht="39">
      <c r="A30" s="25" t="s">
        <v>24</v>
      </c>
      <c r="B30" s="26" t="s">
        <v>169</v>
      </c>
      <c r="C30" s="46" t="s">
        <v>26</v>
      </c>
      <c r="D30" s="28" t="s">
        <v>106</v>
      </c>
      <c r="E30" s="28"/>
      <c r="F30" s="129" t="s">
        <v>1746</v>
      </c>
      <c r="G30" s="34" t="s">
        <v>1747</v>
      </c>
      <c r="H30" s="37"/>
      <c r="I30" s="38" t="s">
        <v>1262</v>
      </c>
      <c r="J30" s="38" t="s">
        <v>32</v>
      </c>
      <c r="K30" s="18" t="s">
        <v>19</v>
      </c>
      <c r="L30" s="19" t="s">
        <v>20</v>
      </c>
      <c r="M30" s="19">
        <v>79.53</v>
      </c>
      <c r="N30" s="19">
        <v>2.1</v>
      </c>
      <c r="O30" s="21">
        <v>81.2</v>
      </c>
      <c r="P30" s="31" t="s">
        <v>22</v>
      </c>
      <c r="Q30" s="22" t="s">
        <v>23</v>
      </c>
      <c r="R30" s="32">
        <v>4</v>
      </c>
      <c r="S30" s="33" t="s">
        <v>1745</v>
      </c>
    </row>
    <row r="31" spans="1:19" ht="39">
      <c r="A31" s="25" t="s">
        <v>24</v>
      </c>
      <c r="B31" s="26" t="s">
        <v>169</v>
      </c>
      <c r="C31" s="46" t="s">
        <v>26</v>
      </c>
      <c r="D31" s="28" t="s">
        <v>106</v>
      </c>
      <c r="E31" s="28"/>
      <c r="F31" s="129" t="s">
        <v>491</v>
      </c>
      <c r="G31" s="34" t="s">
        <v>492</v>
      </c>
      <c r="H31" s="37" t="s">
        <v>493</v>
      </c>
      <c r="I31" s="38" t="s">
        <v>494</v>
      </c>
      <c r="J31" s="38" t="s">
        <v>18</v>
      </c>
      <c r="K31" s="18" t="s">
        <v>19</v>
      </c>
      <c r="L31" s="19" t="s">
        <v>20</v>
      </c>
      <c r="M31" s="19">
        <v>406.6</v>
      </c>
      <c r="N31" s="19">
        <v>2.1</v>
      </c>
      <c r="O31" s="21">
        <v>415.14</v>
      </c>
      <c r="P31" s="31" t="s">
        <v>22</v>
      </c>
      <c r="Q31" s="22" t="s">
        <v>23</v>
      </c>
      <c r="R31" s="32">
        <v>4</v>
      </c>
      <c r="S31" s="33" t="s">
        <v>495</v>
      </c>
    </row>
    <row r="32" spans="1:19" ht="22.5">
      <c r="A32" s="25" t="s">
        <v>24</v>
      </c>
      <c r="B32" s="26" t="s">
        <v>169</v>
      </c>
      <c r="C32" s="27" t="s">
        <v>26</v>
      </c>
      <c r="D32" s="28" t="s">
        <v>106</v>
      </c>
      <c r="E32" s="28"/>
      <c r="F32" s="129" t="s">
        <v>1751</v>
      </c>
      <c r="G32" s="34" t="s">
        <v>1752</v>
      </c>
      <c r="H32" s="37" t="s">
        <v>1753</v>
      </c>
      <c r="I32" s="38" t="s">
        <v>1754</v>
      </c>
      <c r="J32" s="38" t="s">
        <v>32</v>
      </c>
      <c r="K32" s="18" t="s">
        <v>19</v>
      </c>
      <c r="L32" s="19" t="s">
        <v>20</v>
      </c>
      <c r="M32" s="19">
        <v>47.72</v>
      </c>
      <c r="N32" s="19">
        <v>2.1</v>
      </c>
      <c r="O32" s="21">
        <v>48.72</v>
      </c>
      <c r="P32" s="31" t="s">
        <v>22</v>
      </c>
      <c r="Q32" s="22" t="s">
        <v>23</v>
      </c>
      <c r="R32" s="32"/>
      <c r="S32" s="33"/>
    </row>
    <row r="33" spans="1:19" ht="78">
      <c r="A33" s="25" t="s">
        <v>24</v>
      </c>
      <c r="B33" s="26" t="s">
        <v>169</v>
      </c>
      <c r="C33" s="46" t="s">
        <v>26</v>
      </c>
      <c r="D33" s="28" t="s">
        <v>106</v>
      </c>
      <c r="E33" s="28"/>
      <c r="F33" s="129" t="s">
        <v>496</v>
      </c>
      <c r="G33" s="34" t="s">
        <v>497</v>
      </c>
      <c r="H33" s="37" t="s">
        <v>498</v>
      </c>
      <c r="I33" s="38" t="s">
        <v>496</v>
      </c>
      <c r="J33" s="38" t="s">
        <v>18</v>
      </c>
      <c r="K33" s="18" t="s">
        <v>19</v>
      </c>
      <c r="L33" s="19" t="s">
        <v>20</v>
      </c>
      <c r="M33" s="19">
        <v>396.65</v>
      </c>
      <c r="N33" s="19">
        <v>2.1</v>
      </c>
      <c r="O33" s="21">
        <v>404.98</v>
      </c>
      <c r="P33" s="31" t="s">
        <v>22</v>
      </c>
      <c r="Q33" s="22" t="s">
        <v>23</v>
      </c>
      <c r="R33" s="32">
        <v>12</v>
      </c>
      <c r="S33" s="33" t="s">
        <v>499</v>
      </c>
    </row>
    <row r="34" spans="1:19" ht="29.25">
      <c r="A34" s="25" t="s">
        <v>24</v>
      </c>
      <c r="B34" s="26" t="s">
        <v>169</v>
      </c>
      <c r="C34" s="46" t="s">
        <v>26</v>
      </c>
      <c r="D34" s="28" t="s">
        <v>106</v>
      </c>
      <c r="E34" s="28"/>
      <c r="F34" s="129" t="s">
        <v>515</v>
      </c>
      <c r="G34" s="34" t="s">
        <v>516</v>
      </c>
      <c r="H34" s="37" t="s">
        <v>517</v>
      </c>
      <c r="I34" s="38" t="s">
        <v>496</v>
      </c>
      <c r="J34" s="38" t="s">
        <v>32</v>
      </c>
      <c r="K34" s="18" t="s">
        <v>19</v>
      </c>
      <c r="L34" s="19" t="s">
        <v>20</v>
      </c>
      <c r="M34" s="19">
        <v>58.66</v>
      </c>
      <c r="N34" s="19">
        <v>2.1</v>
      </c>
      <c r="O34" s="21">
        <v>59.89</v>
      </c>
      <c r="P34" s="31" t="s">
        <v>22</v>
      </c>
      <c r="Q34" s="22" t="s">
        <v>23</v>
      </c>
      <c r="R34" s="32">
        <v>6</v>
      </c>
      <c r="S34" s="33" t="s">
        <v>518</v>
      </c>
    </row>
    <row r="35" spans="1:19" ht="22.5">
      <c r="A35" s="25" t="s">
        <v>24</v>
      </c>
      <c r="B35" s="26" t="s">
        <v>169</v>
      </c>
      <c r="C35" s="27" t="s">
        <v>26</v>
      </c>
      <c r="D35" s="28" t="s">
        <v>106</v>
      </c>
      <c r="E35" s="28"/>
      <c r="F35" s="129" t="s">
        <v>519</v>
      </c>
      <c r="G35" s="34" t="s">
        <v>520</v>
      </c>
      <c r="H35" s="37" t="s">
        <v>521</v>
      </c>
      <c r="I35" s="38" t="s">
        <v>490</v>
      </c>
      <c r="J35" s="38" t="s">
        <v>18</v>
      </c>
      <c r="K35" s="18" t="s">
        <v>19</v>
      </c>
      <c r="L35" s="19" t="s">
        <v>20</v>
      </c>
      <c r="M35" s="19">
        <v>64.61</v>
      </c>
      <c r="N35" s="19">
        <v>2.1</v>
      </c>
      <c r="O35" s="21">
        <v>65.97</v>
      </c>
      <c r="P35" s="173" t="s">
        <v>22</v>
      </c>
      <c r="Q35" s="22" t="s">
        <v>23</v>
      </c>
      <c r="R35" s="48">
        <v>2</v>
      </c>
      <c r="S35" s="49" t="s">
        <v>522</v>
      </c>
    </row>
    <row r="36" spans="1:19" ht="22.5">
      <c r="A36" s="25" t="s">
        <v>24</v>
      </c>
      <c r="B36" s="26" t="s">
        <v>169</v>
      </c>
      <c r="C36" s="46" t="s">
        <v>26</v>
      </c>
      <c r="D36" s="28" t="s">
        <v>106</v>
      </c>
      <c r="E36" s="28"/>
      <c r="F36" s="129" t="s">
        <v>500</v>
      </c>
      <c r="G36" s="34" t="s">
        <v>501</v>
      </c>
      <c r="H36" s="37" t="s">
        <v>502</v>
      </c>
      <c r="I36" s="38" t="s">
        <v>500</v>
      </c>
      <c r="J36" s="38" t="s">
        <v>18</v>
      </c>
      <c r="K36" s="18" t="s">
        <v>19</v>
      </c>
      <c r="L36" s="19" t="s">
        <v>20</v>
      </c>
      <c r="M36" s="19">
        <v>148.13</v>
      </c>
      <c r="N36" s="19">
        <v>2.1</v>
      </c>
      <c r="O36" s="21">
        <v>151.24</v>
      </c>
      <c r="P36" s="31" t="s">
        <v>22</v>
      </c>
      <c r="Q36" s="22" t="s">
        <v>23</v>
      </c>
      <c r="R36" s="32">
        <v>4</v>
      </c>
      <c r="S36" s="33" t="s">
        <v>503</v>
      </c>
    </row>
    <row r="37" spans="1:19" ht="22.5">
      <c r="A37" s="25" t="s">
        <v>24</v>
      </c>
      <c r="B37" s="26" t="s">
        <v>169</v>
      </c>
      <c r="C37" s="46" t="s">
        <v>26</v>
      </c>
      <c r="D37" s="28" t="s">
        <v>106</v>
      </c>
      <c r="E37" s="28"/>
      <c r="F37" s="129" t="s">
        <v>1755</v>
      </c>
      <c r="G37" s="71" t="s">
        <v>1756</v>
      </c>
      <c r="H37" s="104"/>
      <c r="I37" s="38" t="s">
        <v>1757</v>
      </c>
      <c r="J37" s="38" t="s">
        <v>32</v>
      </c>
      <c r="K37" s="18" t="s">
        <v>19</v>
      </c>
      <c r="L37" s="19" t="s">
        <v>20</v>
      </c>
      <c r="M37" s="19">
        <v>101.37</v>
      </c>
      <c r="N37" s="19">
        <v>2.1</v>
      </c>
      <c r="O37" s="21">
        <v>103.5</v>
      </c>
      <c r="P37" s="31" t="s">
        <v>22</v>
      </c>
      <c r="Q37" s="22" t="s">
        <v>23</v>
      </c>
      <c r="R37" s="35"/>
      <c r="S37" s="33"/>
    </row>
    <row r="38" spans="1:19" ht="29.25">
      <c r="A38" s="25" t="s">
        <v>24</v>
      </c>
      <c r="B38" s="26" t="s">
        <v>169</v>
      </c>
      <c r="C38" s="46" t="s">
        <v>26</v>
      </c>
      <c r="D38" s="28" t="s">
        <v>106</v>
      </c>
      <c r="E38" s="28"/>
      <c r="F38" s="129" t="s">
        <v>1789</v>
      </c>
      <c r="G38" s="71" t="s">
        <v>1790</v>
      </c>
      <c r="H38" s="104" t="s">
        <v>1791</v>
      </c>
      <c r="I38" s="38" t="s">
        <v>1789</v>
      </c>
      <c r="J38" s="38" t="s">
        <v>463</v>
      </c>
      <c r="K38" s="18" t="s">
        <v>19</v>
      </c>
      <c r="L38" s="19" t="s">
        <v>20</v>
      </c>
      <c r="M38" s="19">
        <v>400.37</v>
      </c>
      <c r="N38" s="19">
        <v>2.1</v>
      </c>
      <c r="O38" s="21">
        <v>408.78</v>
      </c>
      <c r="P38" s="31" t="s">
        <v>22</v>
      </c>
      <c r="Q38" s="22" t="s">
        <v>23</v>
      </c>
      <c r="R38" s="32">
        <v>5</v>
      </c>
      <c r="S38" s="33" t="s">
        <v>1792</v>
      </c>
    </row>
    <row r="39" spans="1:19" ht="33.75">
      <c r="A39" s="25" t="s">
        <v>24</v>
      </c>
      <c r="B39" s="26" t="s">
        <v>169</v>
      </c>
      <c r="C39" s="27"/>
      <c r="D39" s="28" t="s">
        <v>106</v>
      </c>
      <c r="E39" s="28"/>
      <c r="F39" s="129" t="s">
        <v>1793</v>
      </c>
      <c r="G39" s="34" t="s">
        <v>1794</v>
      </c>
      <c r="H39" s="37" t="s">
        <v>1795</v>
      </c>
      <c r="I39" s="38" t="s">
        <v>178</v>
      </c>
      <c r="J39" s="38" t="s">
        <v>32</v>
      </c>
      <c r="K39" s="39" t="s">
        <v>108</v>
      </c>
      <c r="L39" s="19" t="s">
        <v>20</v>
      </c>
      <c r="M39" s="19">
        <v>92.37</v>
      </c>
      <c r="N39" s="19">
        <v>5.5</v>
      </c>
      <c r="O39" s="21">
        <v>97.45</v>
      </c>
      <c r="P39" s="111" t="s">
        <v>22</v>
      </c>
      <c r="Q39" s="22" t="s">
        <v>23</v>
      </c>
      <c r="R39" s="32"/>
      <c r="S39" s="33"/>
    </row>
    <row r="40" spans="1:19" ht="22.5">
      <c r="A40" s="25" t="s">
        <v>24</v>
      </c>
      <c r="B40" s="26" t="s">
        <v>169</v>
      </c>
      <c r="C40" s="27" t="s">
        <v>26</v>
      </c>
      <c r="D40" s="28" t="s">
        <v>106</v>
      </c>
      <c r="E40" s="28"/>
      <c r="F40" s="129" t="s">
        <v>525</v>
      </c>
      <c r="G40" s="34" t="s">
        <v>526</v>
      </c>
      <c r="H40" s="37" t="s">
        <v>527</v>
      </c>
      <c r="I40" s="38" t="s">
        <v>496</v>
      </c>
      <c r="J40" s="38" t="s">
        <v>32</v>
      </c>
      <c r="K40" s="18" t="s">
        <v>19</v>
      </c>
      <c r="L40" s="19" t="s">
        <v>20</v>
      </c>
      <c r="M40" s="19">
        <v>38.770000000000003</v>
      </c>
      <c r="N40" s="19">
        <v>2.1</v>
      </c>
      <c r="O40" s="21">
        <v>39.58</v>
      </c>
      <c r="P40" s="173" t="s">
        <v>22</v>
      </c>
      <c r="Q40" s="22" t="s">
        <v>23</v>
      </c>
      <c r="R40" s="48">
        <v>3</v>
      </c>
      <c r="S40" s="33" t="s">
        <v>528</v>
      </c>
    </row>
    <row r="41" spans="1:19" ht="22.5">
      <c r="A41" s="25" t="s">
        <v>24</v>
      </c>
      <c r="B41" s="26" t="s">
        <v>169</v>
      </c>
      <c r="C41" s="46" t="s">
        <v>26</v>
      </c>
      <c r="D41" s="28" t="s">
        <v>106</v>
      </c>
      <c r="E41" s="28"/>
      <c r="F41" s="129" t="s">
        <v>1845</v>
      </c>
      <c r="G41" s="34" t="s">
        <v>1846</v>
      </c>
      <c r="H41" s="37" t="s">
        <v>1847</v>
      </c>
      <c r="I41" s="38" t="s">
        <v>1845</v>
      </c>
      <c r="J41" s="30" t="s">
        <v>62</v>
      </c>
      <c r="K41" s="18" t="s">
        <v>19</v>
      </c>
      <c r="L41" s="19" t="s">
        <v>20</v>
      </c>
      <c r="M41" s="19">
        <v>147.88</v>
      </c>
      <c r="N41" s="19">
        <v>2.1</v>
      </c>
      <c r="O41" s="21">
        <v>150.99</v>
      </c>
      <c r="P41" s="174" t="s">
        <v>22</v>
      </c>
      <c r="Q41" s="22" t="s">
        <v>23</v>
      </c>
      <c r="R41" s="48">
        <v>3</v>
      </c>
      <c r="S41" s="33" t="s">
        <v>1848</v>
      </c>
    </row>
    <row r="42" spans="1:19" ht="22.5">
      <c r="A42" s="25" t="s">
        <v>24</v>
      </c>
      <c r="B42" s="26" t="s">
        <v>169</v>
      </c>
      <c r="C42" s="27" t="s">
        <v>26</v>
      </c>
      <c r="D42" s="28" t="s">
        <v>106</v>
      </c>
      <c r="E42" s="28"/>
      <c r="F42" s="129" t="s">
        <v>1953</v>
      </c>
      <c r="G42" s="34" t="s">
        <v>1954</v>
      </c>
      <c r="H42" s="37" t="s">
        <v>1955</v>
      </c>
      <c r="I42" s="38" t="s">
        <v>1094</v>
      </c>
      <c r="J42" s="38" t="s">
        <v>32</v>
      </c>
      <c r="K42" s="18" t="s">
        <v>19</v>
      </c>
      <c r="L42" s="19" t="s">
        <v>41</v>
      </c>
      <c r="M42" s="19">
        <v>48.99</v>
      </c>
      <c r="N42" s="19">
        <v>2.1</v>
      </c>
      <c r="O42" s="21">
        <v>50.02</v>
      </c>
      <c r="P42" s="173" t="s">
        <v>22</v>
      </c>
      <c r="Q42" s="22" t="s">
        <v>23</v>
      </c>
      <c r="R42" s="117"/>
      <c r="S42" s="49"/>
    </row>
    <row r="43" spans="1:19" ht="22.5">
      <c r="A43" s="25" t="s">
        <v>24</v>
      </c>
      <c r="B43" s="26" t="s">
        <v>169</v>
      </c>
      <c r="C43" s="46"/>
      <c r="D43" s="28" t="s">
        <v>106</v>
      </c>
      <c r="E43" s="28"/>
      <c r="F43" s="129" t="s">
        <v>2623</v>
      </c>
      <c r="G43" s="34" t="s">
        <v>2045</v>
      </c>
      <c r="H43" s="37" t="s">
        <v>2046</v>
      </c>
      <c r="I43" s="38" t="s">
        <v>2047</v>
      </c>
      <c r="J43" s="38" t="s">
        <v>32</v>
      </c>
      <c r="K43" s="18" t="s">
        <v>19</v>
      </c>
      <c r="L43" s="19" t="s">
        <v>20</v>
      </c>
      <c r="M43" s="19">
        <v>60.41</v>
      </c>
      <c r="N43" s="19">
        <v>2.1</v>
      </c>
      <c r="O43" s="21">
        <v>61.68</v>
      </c>
      <c r="P43" s="31" t="s">
        <v>22</v>
      </c>
      <c r="Q43" s="22" t="s">
        <v>23</v>
      </c>
      <c r="R43" s="32"/>
      <c r="S43" s="33"/>
    </row>
    <row r="44" spans="1:19" ht="45">
      <c r="A44" s="25" t="s">
        <v>24</v>
      </c>
      <c r="B44" s="26" t="s">
        <v>169</v>
      </c>
      <c r="C44" s="46" t="s">
        <v>26</v>
      </c>
      <c r="D44" s="28" t="s">
        <v>106</v>
      </c>
      <c r="E44" s="28"/>
      <c r="F44" s="129" t="s">
        <v>2048</v>
      </c>
      <c r="G44" s="34" t="s">
        <v>2049</v>
      </c>
      <c r="H44" s="37" t="s">
        <v>2050</v>
      </c>
      <c r="I44" s="38" t="s">
        <v>1386</v>
      </c>
      <c r="J44" s="38" t="s">
        <v>32</v>
      </c>
      <c r="K44" s="39" t="s">
        <v>108</v>
      </c>
      <c r="L44" s="118" t="s">
        <v>2051</v>
      </c>
      <c r="M44" s="19">
        <v>39.770000000000003</v>
      </c>
      <c r="N44" s="19">
        <v>2.1</v>
      </c>
      <c r="O44" s="21">
        <v>40.61</v>
      </c>
      <c r="P44" s="175" t="s">
        <v>22</v>
      </c>
      <c r="Q44" s="22" t="s">
        <v>23</v>
      </c>
      <c r="R44" s="48">
        <v>2</v>
      </c>
      <c r="S44" s="49" t="s">
        <v>2052</v>
      </c>
    </row>
    <row r="45" spans="1:19" ht="22.5">
      <c r="A45" s="25" t="s">
        <v>24</v>
      </c>
      <c r="B45" s="26" t="s">
        <v>169</v>
      </c>
      <c r="C45" s="27" t="s">
        <v>26</v>
      </c>
      <c r="D45" s="28" t="s">
        <v>106</v>
      </c>
      <c r="E45" s="28"/>
      <c r="F45" s="129" t="s">
        <v>2084</v>
      </c>
      <c r="G45" s="34" t="s">
        <v>2085</v>
      </c>
      <c r="H45" s="37" t="s">
        <v>2086</v>
      </c>
      <c r="I45" s="38" t="s">
        <v>2087</v>
      </c>
      <c r="J45" s="38" t="s">
        <v>32</v>
      </c>
      <c r="K45" s="18" t="s">
        <v>19</v>
      </c>
      <c r="L45" s="19" t="s">
        <v>20</v>
      </c>
      <c r="M45" s="19">
        <v>55.67</v>
      </c>
      <c r="N45" s="19">
        <v>2.1</v>
      </c>
      <c r="O45" s="21">
        <v>56.84</v>
      </c>
      <c r="P45" s="31" t="s">
        <v>22</v>
      </c>
      <c r="Q45" s="22" t="s">
        <v>23</v>
      </c>
      <c r="R45" s="32">
        <v>2</v>
      </c>
      <c r="S45" s="33" t="s">
        <v>2088</v>
      </c>
    </row>
    <row r="46" spans="1:19" ht="22.5">
      <c r="A46" s="25" t="s">
        <v>24</v>
      </c>
      <c r="B46" s="26" t="s">
        <v>169</v>
      </c>
      <c r="C46" s="46"/>
      <c r="D46" s="28" t="s">
        <v>106</v>
      </c>
      <c r="E46" s="28"/>
      <c r="F46" s="129" t="s">
        <v>2097</v>
      </c>
      <c r="G46" s="34"/>
      <c r="H46" s="37" t="s">
        <v>2098</v>
      </c>
      <c r="I46" s="34" t="s">
        <v>2099</v>
      </c>
      <c r="J46" s="38" t="s">
        <v>32</v>
      </c>
      <c r="K46" s="53" t="s">
        <v>19</v>
      </c>
      <c r="L46" s="19" t="s">
        <v>20</v>
      </c>
      <c r="M46" s="19">
        <v>36.590000000000003</v>
      </c>
      <c r="N46" s="19">
        <v>0</v>
      </c>
      <c r="O46" s="21">
        <v>36.590000000000003</v>
      </c>
      <c r="P46" s="31" t="s">
        <v>22</v>
      </c>
      <c r="Q46" s="22" t="s">
        <v>23</v>
      </c>
      <c r="R46" s="32"/>
      <c r="S46" s="33"/>
    </row>
    <row r="47" spans="1:19" ht="22.5">
      <c r="A47" s="25" t="s">
        <v>24</v>
      </c>
      <c r="B47" s="26" t="s">
        <v>169</v>
      </c>
      <c r="C47" s="46"/>
      <c r="D47" s="28" t="s">
        <v>106</v>
      </c>
      <c r="E47" s="28"/>
      <c r="F47" s="129" t="s">
        <v>2109</v>
      </c>
      <c r="G47" s="34" t="s">
        <v>2110</v>
      </c>
      <c r="H47" s="37" t="s">
        <v>2111</v>
      </c>
      <c r="I47" s="38" t="s">
        <v>2112</v>
      </c>
      <c r="J47" s="38" t="s">
        <v>32</v>
      </c>
      <c r="K47" s="18" t="s">
        <v>19</v>
      </c>
      <c r="L47" s="19" t="s">
        <v>20</v>
      </c>
      <c r="M47" s="19">
        <v>39.770000000000003</v>
      </c>
      <c r="N47" s="19">
        <v>2.1</v>
      </c>
      <c r="O47" s="21">
        <v>40.61</v>
      </c>
      <c r="P47" s="31" t="s">
        <v>22</v>
      </c>
      <c r="Q47" s="22" t="s">
        <v>23</v>
      </c>
      <c r="R47" s="32"/>
      <c r="S47" s="33"/>
    </row>
    <row r="48" spans="1:19" ht="22.5">
      <c r="A48" s="25" t="s">
        <v>24</v>
      </c>
      <c r="B48" s="26" t="s">
        <v>169</v>
      </c>
      <c r="C48" s="27" t="s">
        <v>26</v>
      </c>
      <c r="D48" s="28" t="s">
        <v>106</v>
      </c>
      <c r="E48" s="28"/>
      <c r="F48" s="129" t="s">
        <v>2113</v>
      </c>
      <c r="G48" s="34" t="s">
        <v>2114</v>
      </c>
      <c r="H48" s="37" t="s">
        <v>2115</v>
      </c>
      <c r="I48" s="38" t="s">
        <v>2116</v>
      </c>
      <c r="J48" s="38" t="s">
        <v>32</v>
      </c>
      <c r="K48" s="18" t="s">
        <v>19</v>
      </c>
      <c r="L48" s="19" t="s">
        <v>20</v>
      </c>
      <c r="M48" s="19">
        <v>70.650000000000006</v>
      </c>
      <c r="N48" s="19">
        <v>2.1</v>
      </c>
      <c r="O48" s="21">
        <v>72.13</v>
      </c>
      <c r="P48" s="31" t="s">
        <v>22</v>
      </c>
      <c r="Q48" s="22" t="s">
        <v>23</v>
      </c>
      <c r="R48" s="32">
        <v>2</v>
      </c>
      <c r="S48" s="33" t="s">
        <v>2117</v>
      </c>
    </row>
    <row r="49" spans="1:19" ht="24">
      <c r="A49" s="25" t="s">
        <v>24</v>
      </c>
      <c r="B49" s="26" t="s">
        <v>169</v>
      </c>
      <c r="C49" s="27" t="s">
        <v>26</v>
      </c>
      <c r="D49" s="28" t="s">
        <v>106</v>
      </c>
      <c r="E49" s="28"/>
      <c r="F49" s="129" t="s">
        <v>2618</v>
      </c>
      <c r="G49" s="34" t="s">
        <v>1721</v>
      </c>
      <c r="H49" s="37" t="s">
        <v>1722</v>
      </c>
      <c r="I49" s="38" t="s">
        <v>1723</v>
      </c>
      <c r="J49" s="38" t="s">
        <v>18</v>
      </c>
      <c r="K49" s="18" t="s">
        <v>19</v>
      </c>
      <c r="L49" s="19" t="s">
        <v>20</v>
      </c>
      <c r="M49" s="19">
        <v>94.45</v>
      </c>
      <c r="N49" s="19">
        <v>2.1</v>
      </c>
      <c r="O49" s="21">
        <v>96.43</v>
      </c>
      <c r="P49" s="31" t="s">
        <v>22</v>
      </c>
      <c r="Q49" s="22" t="s">
        <v>23</v>
      </c>
      <c r="R49" s="32"/>
      <c r="S49" s="33"/>
    </row>
    <row r="50" spans="1:19" ht="22.5">
      <c r="A50" s="25" t="s">
        <v>24</v>
      </c>
      <c r="B50" s="26" t="s">
        <v>169</v>
      </c>
      <c r="C50" s="27"/>
      <c r="D50" s="28" t="s">
        <v>106</v>
      </c>
      <c r="E50" s="28"/>
      <c r="F50" s="129" t="s">
        <v>2256</v>
      </c>
      <c r="G50" s="34" t="s">
        <v>2257</v>
      </c>
      <c r="H50" s="37" t="s">
        <v>2258</v>
      </c>
      <c r="I50" s="38" t="s">
        <v>26</v>
      </c>
      <c r="J50" s="38" t="s">
        <v>32</v>
      </c>
      <c r="K50" s="18" t="s">
        <v>19</v>
      </c>
      <c r="L50" s="19" t="s">
        <v>20</v>
      </c>
      <c r="M50" s="19">
        <v>25.38</v>
      </c>
      <c r="N50" s="19">
        <v>0</v>
      </c>
      <c r="O50" s="21">
        <v>25.38</v>
      </c>
      <c r="P50" s="31" t="s">
        <v>22</v>
      </c>
      <c r="Q50" s="22" t="s">
        <v>23</v>
      </c>
      <c r="R50" s="32"/>
      <c r="S50" s="33"/>
    </row>
    <row r="51" spans="1:19" ht="45">
      <c r="A51" s="25" t="s">
        <v>24</v>
      </c>
      <c r="B51" s="26" t="s">
        <v>169</v>
      </c>
      <c r="C51" s="27" t="s">
        <v>26</v>
      </c>
      <c r="D51" s="28" t="s">
        <v>106</v>
      </c>
      <c r="E51" s="28"/>
      <c r="F51" s="129" t="s">
        <v>373</v>
      </c>
      <c r="G51" s="34"/>
      <c r="H51" s="37" t="s">
        <v>374</v>
      </c>
      <c r="I51" s="38" t="s">
        <v>375</v>
      </c>
      <c r="J51" s="38" t="s">
        <v>32</v>
      </c>
      <c r="K51" s="53" t="s">
        <v>19</v>
      </c>
      <c r="L51" s="19" t="s">
        <v>376</v>
      </c>
      <c r="M51" s="19">
        <v>43.29</v>
      </c>
      <c r="N51" s="19">
        <v>5.5</v>
      </c>
      <c r="O51" s="21">
        <v>45.67</v>
      </c>
      <c r="P51" s="31" t="s">
        <v>22</v>
      </c>
      <c r="Q51" s="22" t="s">
        <v>23</v>
      </c>
      <c r="R51" s="32"/>
      <c r="S51" s="33"/>
    </row>
    <row r="52" spans="1:19" ht="33.75">
      <c r="A52" s="25" t="s">
        <v>24</v>
      </c>
      <c r="B52" s="26" t="s">
        <v>169</v>
      </c>
      <c r="C52" s="27" t="s">
        <v>26</v>
      </c>
      <c r="D52" s="28" t="s">
        <v>106</v>
      </c>
      <c r="E52" s="28"/>
      <c r="F52" s="129" t="s">
        <v>2308</v>
      </c>
      <c r="G52" s="34" t="s">
        <v>2309</v>
      </c>
      <c r="H52" s="37" t="s">
        <v>2310</v>
      </c>
      <c r="I52" s="38" t="s">
        <v>2311</v>
      </c>
      <c r="J52" s="38" t="s">
        <v>32</v>
      </c>
      <c r="K52" s="18" t="s">
        <v>19</v>
      </c>
      <c r="L52" s="19" t="s">
        <v>20</v>
      </c>
      <c r="M52" s="19">
        <v>0</v>
      </c>
      <c r="N52" s="19">
        <v>0</v>
      </c>
      <c r="O52" s="21">
        <v>0</v>
      </c>
      <c r="P52" s="41" t="s">
        <v>22</v>
      </c>
      <c r="Q52" s="22" t="s">
        <v>23</v>
      </c>
      <c r="R52" s="32"/>
      <c r="S52" s="33"/>
    </row>
    <row r="53" spans="1:19" ht="39">
      <c r="A53" s="25" t="s">
        <v>24</v>
      </c>
      <c r="B53" s="26" t="s">
        <v>169</v>
      </c>
      <c r="C53" s="46" t="s">
        <v>26</v>
      </c>
      <c r="D53" s="28" t="s">
        <v>106</v>
      </c>
      <c r="E53" s="28"/>
      <c r="F53" s="129" t="s">
        <v>441</v>
      </c>
      <c r="G53" s="34" t="s">
        <v>442</v>
      </c>
      <c r="H53" s="37" t="s">
        <v>443</v>
      </c>
      <c r="I53" s="38" t="s">
        <v>444</v>
      </c>
      <c r="J53" s="38" t="s">
        <v>18</v>
      </c>
      <c r="K53" s="18" t="s">
        <v>19</v>
      </c>
      <c r="L53" s="19" t="s">
        <v>20</v>
      </c>
      <c r="M53" s="19">
        <v>57.66</v>
      </c>
      <c r="N53" s="19">
        <v>2.1</v>
      </c>
      <c r="O53" s="21">
        <v>58.87</v>
      </c>
      <c r="P53" s="31" t="s">
        <v>22</v>
      </c>
      <c r="Q53" s="22" t="s">
        <v>23</v>
      </c>
      <c r="R53" s="32">
        <v>5</v>
      </c>
      <c r="S53" s="33" t="s">
        <v>445</v>
      </c>
    </row>
    <row r="54" spans="1:19" ht="33.75">
      <c r="A54" s="25" t="s">
        <v>24</v>
      </c>
      <c r="B54" s="26" t="s">
        <v>169</v>
      </c>
      <c r="C54" s="27"/>
      <c r="D54" s="28">
        <v>20</v>
      </c>
      <c r="E54" s="28"/>
      <c r="F54" s="129" t="s">
        <v>2375</v>
      </c>
      <c r="G54" s="34" t="s">
        <v>2376</v>
      </c>
      <c r="H54" s="37"/>
      <c r="I54" s="38" t="s">
        <v>2377</v>
      </c>
      <c r="J54" s="38" t="s">
        <v>32</v>
      </c>
      <c r="K54" s="18" t="s">
        <v>19</v>
      </c>
      <c r="L54" s="75" t="s">
        <v>20</v>
      </c>
      <c r="M54" s="40">
        <v>44.73</v>
      </c>
      <c r="N54" s="41">
        <v>2.1</v>
      </c>
      <c r="O54" s="42">
        <v>45.67</v>
      </c>
      <c r="P54" s="31" t="s">
        <v>22</v>
      </c>
      <c r="Q54" s="22" t="s">
        <v>23</v>
      </c>
      <c r="R54" s="32"/>
      <c r="S54" s="33"/>
    </row>
    <row r="55" spans="1:19" ht="22.5">
      <c r="A55" s="25" t="s">
        <v>24</v>
      </c>
      <c r="B55" s="26" t="s">
        <v>169</v>
      </c>
      <c r="C55" s="27"/>
      <c r="D55" s="28" t="s">
        <v>106</v>
      </c>
      <c r="E55" s="28"/>
      <c r="F55" s="129" t="s">
        <v>2378</v>
      </c>
      <c r="G55" s="34" t="s">
        <v>2379</v>
      </c>
      <c r="H55" s="37" t="s">
        <v>2380</v>
      </c>
      <c r="I55" s="38" t="s">
        <v>2381</v>
      </c>
      <c r="J55" s="38" t="s">
        <v>32</v>
      </c>
      <c r="K55" s="18" t="s">
        <v>19</v>
      </c>
      <c r="L55" s="19" t="s">
        <v>20</v>
      </c>
      <c r="M55" s="19">
        <v>30.45</v>
      </c>
      <c r="N55" s="19">
        <v>0</v>
      </c>
      <c r="O55" s="21">
        <v>30.45</v>
      </c>
      <c r="P55" s="31" t="s">
        <v>22</v>
      </c>
      <c r="Q55" s="22" t="s">
        <v>23</v>
      </c>
      <c r="R55" s="32"/>
      <c r="S55" s="33"/>
    </row>
    <row r="56" spans="1:19" ht="22.5">
      <c r="A56" s="25" t="s">
        <v>24</v>
      </c>
      <c r="B56" s="26" t="s">
        <v>169</v>
      </c>
      <c r="C56" s="27"/>
      <c r="D56" s="28" t="s">
        <v>106</v>
      </c>
      <c r="E56" s="28"/>
      <c r="F56" s="129" t="s">
        <v>2382</v>
      </c>
      <c r="G56" s="34" t="s">
        <v>2383</v>
      </c>
      <c r="H56" s="37" t="s">
        <v>2384</v>
      </c>
      <c r="I56" s="38" t="s">
        <v>2385</v>
      </c>
      <c r="J56" s="38" t="s">
        <v>18</v>
      </c>
      <c r="K56" s="18" t="s">
        <v>19</v>
      </c>
      <c r="L56" s="19" t="s">
        <v>41</v>
      </c>
      <c r="M56" s="19">
        <v>86.68</v>
      </c>
      <c r="N56" s="19">
        <v>2.1</v>
      </c>
      <c r="O56" s="21">
        <v>88.5</v>
      </c>
      <c r="P56" s="31" t="s">
        <v>45</v>
      </c>
      <c r="Q56" s="22" t="s">
        <v>42</v>
      </c>
      <c r="R56" s="32">
        <v>2</v>
      </c>
      <c r="S56" s="33" t="s">
        <v>2386</v>
      </c>
    </row>
    <row r="57" spans="1:19" ht="22.5">
      <c r="A57" s="25" t="s">
        <v>24</v>
      </c>
      <c r="B57" s="26" t="s">
        <v>169</v>
      </c>
      <c r="C57" s="46"/>
      <c r="D57" s="28" t="s">
        <v>106</v>
      </c>
      <c r="E57" s="28"/>
      <c r="F57" s="129" t="s">
        <v>2411</v>
      </c>
      <c r="G57" s="34"/>
      <c r="H57" s="37" t="s">
        <v>2412</v>
      </c>
      <c r="I57" s="38" t="s">
        <v>2413</v>
      </c>
      <c r="J57" s="38" t="s">
        <v>32</v>
      </c>
      <c r="K57" s="53" t="s">
        <v>19</v>
      </c>
      <c r="L57" s="19" t="s">
        <v>20</v>
      </c>
      <c r="M57" s="19">
        <v>38.92</v>
      </c>
      <c r="N57" s="19">
        <v>2.1</v>
      </c>
      <c r="O57" s="21">
        <v>39.74</v>
      </c>
      <c r="P57" s="31" t="s">
        <v>22</v>
      </c>
      <c r="Q57" s="22" t="s">
        <v>23</v>
      </c>
      <c r="R57" s="32"/>
      <c r="S57" s="33"/>
    </row>
    <row r="58" spans="1:19" ht="22.5">
      <c r="A58" s="25" t="s">
        <v>24</v>
      </c>
      <c r="B58" s="26" t="s">
        <v>169</v>
      </c>
      <c r="C58" s="46"/>
      <c r="D58" s="28" t="s">
        <v>106</v>
      </c>
      <c r="E58" s="28"/>
      <c r="F58" s="129" t="s">
        <v>2414</v>
      </c>
      <c r="G58" s="34" t="s">
        <v>2415</v>
      </c>
      <c r="H58" s="37" t="s">
        <v>2416</v>
      </c>
      <c r="I58" s="38" t="s">
        <v>760</v>
      </c>
      <c r="J58" s="38" t="s">
        <v>32</v>
      </c>
      <c r="K58" s="18" t="s">
        <v>19</v>
      </c>
      <c r="L58" s="19" t="s">
        <v>20</v>
      </c>
      <c r="M58" s="19">
        <v>47.72</v>
      </c>
      <c r="N58" s="19">
        <v>2.1</v>
      </c>
      <c r="O58" s="21">
        <v>48.72</v>
      </c>
      <c r="P58" s="31" t="s">
        <v>22</v>
      </c>
      <c r="Q58" s="22" t="s">
        <v>23</v>
      </c>
      <c r="R58" s="32"/>
      <c r="S58" s="33"/>
    </row>
    <row r="59" spans="1:19" ht="24">
      <c r="A59" s="25" t="s">
        <v>24</v>
      </c>
      <c r="B59" s="26" t="s">
        <v>169</v>
      </c>
      <c r="C59" s="27" t="s">
        <v>26</v>
      </c>
      <c r="D59" s="28" t="s">
        <v>106</v>
      </c>
      <c r="E59" s="28"/>
      <c r="F59" s="129" t="s">
        <v>419</v>
      </c>
      <c r="G59" s="34" t="s">
        <v>420</v>
      </c>
      <c r="H59" s="37" t="s">
        <v>421</v>
      </c>
      <c r="I59" s="38" t="s">
        <v>109</v>
      </c>
      <c r="J59" s="38" t="s">
        <v>32</v>
      </c>
      <c r="K59" s="18" t="s">
        <v>19</v>
      </c>
      <c r="L59" s="19" t="s">
        <v>20</v>
      </c>
      <c r="M59" s="19">
        <v>98.63</v>
      </c>
      <c r="N59" s="19">
        <v>2.1</v>
      </c>
      <c r="O59" s="21">
        <v>100.7</v>
      </c>
      <c r="P59" s="31" t="s">
        <v>22</v>
      </c>
      <c r="Q59" s="22" t="s">
        <v>23</v>
      </c>
      <c r="R59" s="32"/>
      <c r="S59" s="33"/>
    </row>
    <row r="60" spans="1:19" ht="22.5">
      <c r="A60" s="25" t="s">
        <v>24</v>
      </c>
      <c r="B60" s="26" t="s">
        <v>169</v>
      </c>
      <c r="C60" s="46" t="s">
        <v>26</v>
      </c>
      <c r="D60" s="28" t="s">
        <v>106</v>
      </c>
      <c r="E60" s="28"/>
      <c r="F60" s="129" t="s">
        <v>504</v>
      </c>
      <c r="G60" s="34" t="s">
        <v>505</v>
      </c>
      <c r="H60" s="37" t="s">
        <v>506</v>
      </c>
      <c r="I60" s="38" t="s">
        <v>507</v>
      </c>
      <c r="J60" s="38" t="s">
        <v>32</v>
      </c>
      <c r="K60" s="18" t="s">
        <v>19</v>
      </c>
      <c r="L60" s="19" t="s">
        <v>20</v>
      </c>
      <c r="M60" s="19">
        <v>98.41</v>
      </c>
      <c r="N60" s="19">
        <v>2.1</v>
      </c>
      <c r="O60" s="21">
        <v>100.48</v>
      </c>
      <c r="P60" s="31" t="s">
        <v>22</v>
      </c>
      <c r="Q60" s="22" t="s">
        <v>23</v>
      </c>
      <c r="R60" s="32">
        <v>3</v>
      </c>
      <c r="S60" s="33" t="s">
        <v>508</v>
      </c>
    </row>
    <row r="61" spans="1:19" ht="22.5">
      <c r="A61" s="25" t="s">
        <v>24</v>
      </c>
      <c r="B61" s="26" t="s">
        <v>169</v>
      </c>
      <c r="C61" s="27"/>
      <c r="D61" s="28" t="s">
        <v>106</v>
      </c>
      <c r="E61" s="28"/>
      <c r="F61" s="129" t="s">
        <v>2471</v>
      </c>
      <c r="G61" s="34" t="s">
        <v>2472</v>
      </c>
      <c r="H61" s="37" t="s">
        <v>2473</v>
      </c>
      <c r="I61" s="38" t="s">
        <v>2474</v>
      </c>
      <c r="J61" s="38" t="s">
        <v>32</v>
      </c>
      <c r="K61" s="18" t="s">
        <v>19</v>
      </c>
      <c r="L61" s="19" t="s">
        <v>20</v>
      </c>
      <c r="M61" s="19">
        <v>24.86</v>
      </c>
      <c r="N61" s="19">
        <v>2.1</v>
      </c>
      <c r="O61" s="21">
        <v>25.38</v>
      </c>
      <c r="P61" s="173" t="s">
        <v>22</v>
      </c>
      <c r="Q61" s="22" t="s">
        <v>23</v>
      </c>
      <c r="R61" s="32"/>
      <c r="S61" s="33"/>
    </row>
    <row r="62" spans="1:19" ht="45">
      <c r="A62" s="25" t="s">
        <v>24</v>
      </c>
      <c r="B62" s="26" t="s">
        <v>169</v>
      </c>
      <c r="C62" s="27" t="s">
        <v>26</v>
      </c>
      <c r="D62" s="28" t="s">
        <v>106</v>
      </c>
      <c r="E62" s="28"/>
      <c r="F62" s="129" t="s">
        <v>2500</v>
      </c>
      <c r="G62" s="34" t="s">
        <v>2501</v>
      </c>
      <c r="H62" s="37" t="s">
        <v>2502</v>
      </c>
      <c r="I62" s="38" t="s">
        <v>2503</v>
      </c>
      <c r="J62" s="38" t="s">
        <v>32</v>
      </c>
      <c r="K62" s="18" t="s">
        <v>19</v>
      </c>
      <c r="L62" s="19" t="s">
        <v>20</v>
      </c>
      <c r="M62" s="19">
        <v>54.68</v>
      </c>
      <c r="N62" s="19">
        <v>2.1</v>
      </c>
      <c r="O62" s="21">
        <v>55.83</v>
      </c>
      <c r="P62" s="173" t="s">
        <v>22</v>
      </c>
      <c r="Q62" s="22" t="s">
        <v>23</v>
      </c>
      <c r="R62" s="32"/>
      <c r="S62" s="33"/>
    </row>
    <row r="63" spans="1:19" ht="39">
      <c r="A63" s="25" t="s">
        <v>24</v>
      </c>
      <c r="B63" s="26" t="s">
        <v>169</v>
      </c>
      <c r="C63" s="27"/>
      <c r="D63" s="28" t="s">
        <v>106</v>
      </c>
      <c r="E63" s="28"/>
      <c r="F63" s="129" t="s">
        <v>2556</v>
      </c>
      <c r="G63" s="34" t="s">
        <v>2557</v>
      </c>
      <c r="H63" s="37" t="s">
        <v>2558</v>
      </c>
      <c r="I63" s="38" t="s">
        <v>2559</v>
      </c>
      <c r="J63" s="38" t="s">
        <v>32</v>
      </c>
      <c r="K63" s="18" t="s">
        <v>19</v>
      </c>
      <c r="L63" s="19" t="s">
        <v>20</v>
      </c>
      <c r="M63" s="19">
        <v>48.71</v>
      </c>
      <c r="N63" s="19">
        <v>2.1</v>
      </c>
      <c r="O63" s="21">
        <v>49.73</v>
      </c>
      <c r="P63" s="173" t="s">
        <v>22</v>
      </c>
      <c r="Q63" s="22" t="s">
        <v>23</v>
      </c>
      <c r="R63" s="32">
        <v>6</v>
      </c>
      <c r="S63" s="33" t="s">
        <v>2560</v>
      </c>
    </row>
    <row r="64" spans="1:19" ht="68.25">
      <c r="A64" s="25" t="s">
        <v>24</v>
      </c>
      <c r="B64" s="26" t="s">
        <v>169</v>
      </c>
      <c r="C64" s="27"/>
      <c r="D64" s="28" t="s">
        <v>106</v>
      </c>
      <c r="E64" s="28"/>
      <c r="F64" s="129" t="s">
        <v>2563</v>
      </c>
      <c r="G64" s="34" t="s">
        <v>2564</v>
      </c>
      <c r="H64" s="37" t="s">
        <v>2565</v>
      </c>
      <c r="I64" s="38" t="s">
        <v>2559</v>
      </c>
      <c r="J64" s="38" t="s">
        <v>32</v>
      </c>
      <c r="K64" s="18" t="s">
        <v>19</v>
      </c>
      <c r="L64" s="19" t="s">
        <v>20</v>
      </c>
      <c r="M64" s="19">
        <v>48.71</v>
      </c>
      <c r="N64" s="19">
        <v>2.1</v>
      </c>
      <c r="O64" s="21">
        <v>49.73</v>
      </c>
      <c r="P64" s="173" t="s">
        <v>22</v>
      </c>
      <c r="Q64" s="22" t="s">
        <v>23</v>
      </c>
      <c r="R64" s="32">
        <v>7</v>
      </c>
      <c r="S64" s="33" t="s">
        <v>2566</v>
      </c>
    </row>
    <row r="65" spans="1:19" ht="33.75">
      <c r="A65" s="25" t="s">
        <v>24</v>
      </c>
      <c r="B65" s="26" t="s">
        <v>169</v>
      </c>
      <c r="C65" s="27"/>
      <c r="D65" s="28" t="s">
        <v>106</v>
      </c>
      <c r="E65" s="28"/>
      <c r="F65" s="129" t="s">
        <v>2569</v>
      </c>
      <c r="G65" s="34" t="s">
        <v>2570</v>
      </c>
      <c r="H65" s="37" t="s">
        <v>2571</v>
      </c>
      <c r="I65" s="38" t="s">
        <v>2559</v>
      </c>
      <c r="J65" s="38" t="s">
        <v>32</v>
      </c>
      <c r="K65" s="18" t="s">
        <v>19</v>
      </c>
      <c r="L65" s="19" t="s">
        <v>20</v>
      </c>
      <c r="M65" s="19">
        <v>48.71</v>
      </c>
      <c r="N65" s="19">
        <v>2.1</v>
      </c>
      <c r="O65" s="21">
        <v>49.73</v>
      </c>
      <c r="P65" s="173" t="s">
        <v>22</v>
      </c>
      <c r="Q65" s="22" t="s">
        <v>23</v>
      </c>
      <c r="R65" s="117">
        <v>5</v>
      </c>
      <c r="S65" s="33" t="s">
        <v>2572</v>
      </c>
    </row>
    <row r="66" spans="1:19" ht="22.5">
      <c r="A66" s="25" t="s">
        <v>24</v>
      </c>
      <c r="B66" s="26" t="s">
        <v>169</v>
      </c>
      <c r="C66" s="27" t="s">
        <v>26</v>
      </c>
      <c r="D66" s="28" t="s">
        <v>106</v>
      </c>
      <c r="E66" s="28"/>
      <c r="F66" s="129" t="s">
        <v>2581</v>
      </c>
      <c r="G66" s="34" t="s">
        <v>2582</v>
      </c>
      <c r="H66" s="37" t="s">
        <v>2583</v>
      </c>
      <c r="I66" s="38" t="s">
        <v>34</v>
      </c>
      <c r="J66" s="38" t="s">
        <v>32</v>
      </c>
      <c r="K66" s="18" t="s">
        <v>19</v>
      </c>
      <c r="L66" s="19" t="s">
        <v>20</v>
      </c>
      <c r="M66" s="19">
        <v>61.44</v>
      </c>
      <c r="N66" s="19">
        <v>5.5</v>
      </c>
      <c r="O66" s="21">
        <v>64.819999999999993</v>
      </c>
      <c r="P66" s="31" t="s">
        <v>22</v>
      </c>
      <c r="Q66" s="22" t="s">
        <v>23</v>
      </c>
      <c r="R66" s="117">
        <v>2</v>
      </c>
      <c r="S66" s="33" t="s">
        <v>2584</v>
      </c>
    </row>
    <row r="67" spans="1:19" ht="33.75">
      <c r="A67" s="25" t="s">
        <v>24</v>
      </c>
      <c r="B67" s="26" t="s">
        <v>169</v>
      </c>
      <c r="C67" s="27"/>
      <c r="D67" s="28">
        <v>20</v>
      </c>
      <c r="E67" s="28"/>
      <c r="F67" s="130" t="s">
        <v>1384</v>
      </c>
      <c r="G67" s="62" t="s">
        <v>1385</v>
      </c>
      <c r="H67" s="31"/>
      <c r="I67" s="34" t="s">
        <v>1386</v>
      </c>
      <c r="J67" s="30" t="s">
        <v>32</v>
      </c>
      <c r="K67" s="47" t="s">
        <v>181</v>
      </c>
      <c r="L67" s="19" t="s">
        <v>905</v>
      </c>
      <c r="M67" s="19">
        <v>52.19</v>
      </c>
      <c r="N67" s="19">
        <v>2.1</v>
      </c>
      <c r="O67" s="21">
        <v>53.29</v>
      </c>
      <c r="P67" s="37" t="s">
        <v>22</v>
      </c>
      <c r="Q67" s="22" t="s">
        <v>23</v>
      </c>
      <c r="R67" s="35"/>
      <c r="S67" s="33"/>
    </row>
    <row r="68" spans="1:19">
      <c r="A68" s="25"/>
      <c r="B68" s="26"/>
      <c r="C68" s="27"/>
      <c r="D68" s="28"/>
      <c r="E68" s="28"/>
      <c r="F68" s="130"/>
      <c r="G68" s="29"/>
      <c r="H68" s="31"/>
      <c r="I68" s="34"/>
      <c r="J68" s="30"/>
      <c r="K68" s="18"/>
      <c r="L68" s="92"/>
      <c r="M68" s="19"/>
      <c r="N68" s="19"/>
      <c r="O68" s="93">
        <f>SUM(O2:O67)</f>
        <v>7516.619999999999</v>
      </c>
      <c r="P68" s="31"/>
      <c r="Q68" s="22"/>
      <c r="R68" s="112"/>
      <c r="S68" s="56"/>
    </row>
    <row r="69" spans="1:19">
      <c r="M69" s="3" t="s">
        <v>2600</v>
      </c>
    </row>
  </sheetData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opLeftCell="A41" zoomScaleNormal="100" workbookViewId="0">
      <selection activeCell="O57" sqref="O57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166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172" customWidth="1"/>
    <col min="17" max="18" width="10.7109375" style="3" customWidth="1"/>
    <col min="19" max="19" width="10.7109375" style="5" customWidth="1"/>
    <col min="20" max="1005" width="10.7109375" style="3" customWidth="1"/>
    <col min="1006" max="1016" width="9.140625" style="3" customWidth="1"/>
    <col min="1017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167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23" t="s">
        <v>16</v>
      </c>
      <c r="R1" s="7" t="s">
        <v>17</v>
      </c>
      <c r="S1" s="14"/>
    </row>
    <row r="2" spans="1:19" ht="22.5">
      <c r="A2" s="25" t="s">
        <v>24</v>
      </c>
      <c r="B2" s="26" t="s">
        <v>275</v>
      </c>
      <c r="C2" s="27"/>
      <c r="D2" s="28" t="s">
        <v>276</v>
      </c>
      <c r="E2" s="28"/>
      <c r="F2" s="129" t="s">
        <v>740</v>
      </c>
      <c r="G2" s="29" t="s">
        <v>741</v>
      </c>
      <c r="H2" s="31" t="s">
        <v>742</v>
      </c>
      <c r="I2" s="30" t="s">
        <v>740</v>
      </c>
      <c r="J2" s="30" t="s">
        <v>32</v>
      </c>
      <c r="K2" s="18" t="s">
        <v>19</v>
      </c>
      <c r="L2" s="19" t="s">
        <v>20</v>
      </c>
      <c r="M2" s="19">
        <v>65.61</v>
      </c>
      <c r="N2" s="19">
        <v>0</v>
      </c>
      <c r="O2" s="21">
        <v>65.61</v>
      </c>
      <c r="P2" s="31" t="s">
        <v>22</v>
      </c>
      <c r="Q2" s="22" t="s">
        <v>23</v>
      </c>
      <c r="R2" s="32"/>
      <c r="S2" s="33"/>
    </row>
    <row r="3" spans="1:19" ht="22.5">
      <c r="A3" s="25" t="s">
        <v>24</v>
      </c>
      <c r="B3" s="26" t="s">
        <v>275</v>
      </c>
      <c r="C3" s="27"/>
      <c r="D3" s="28" t="s">
        <v>276</v>
      </c>
      <c r="E3" s="28"/>
      <c r="F3" s="129" t="s">
        <v>743</v>
      </c>
      <c r="G3" s="29" t="s">
        <v>744</v>
      </c>
      <c r="H3" s="31" t="s">
        <v>745</v>
      </c>
      <c r="I3" s="30" t="s">
        <v>746</v>
      </c>
      <c r="J3" s="30" t="s">
        <v>32</v>
      </c>
      <c r="K3" s="18" t="s">
        <v>19</v>
      </c>
      <c r="L3" s="19" t="s">
        <v>20</v>
      </c>
      <c r="M3" s="19">
        <v>122.88</v>
      </c>
      <c r="N3" s="19">
        <v>2.1</v>
      </c>
      <c r="O3" s="21">
        <v>125.46</v>
      </c>
      <c r="P3" s="31" t="s">
        <v>22</v>
      </c>
      <c r="Q3" s="22" t="s">
        <v>23</v>
      </c>
      <c r="R3" s="32"/>
      <c r="S3" s="33"/>
    </row>
    <row r="4" spans="1:19" ht="22.5">
      <c r="A4" s="25" t="s">
        <v>24</v>
      </c>
      <c r="B4" s="26" t="s">
        <v>275</v>
      </c>
      <c r="C4" s="27"/>
      <c r="D4" s="28" t="s">
        <v>276</v>
      </c>
      <c r="E4" s="28"/>
      <c r="F4" s="129" t="s">
        <v>754</v>
      </c>
      <c r="G4" s="29" t="s">
        <v>755</v>
      </c>
      <c r="H4" s="31" t="s">
        <v>756</v>
      </c>
      <c r="I4" s="30" t="s">
        <v>754</v>
      </c>
      <c r="J4" s="30" t="s">
        <v>32</v>
      </c>
      <c r="K4" s="18" t="s">
        <v>19</v>
      </c>
      <c r="L4" s="19" t="s">
        <v>20</v>
      </c>
      <c r="M4" s="19">
        <v>79.27</v>
      </c>
      <c r="N4" s="19">
        <v>5.5</v>
      </c>
      <c r="O4" s="21">
        <v>83.63</v>
      </c>
      <c r="P4" s="31" t="s">
        <v>22</v>
      </c>
      <c r="Q4" s="22" t="s">
        <v>23</v>
      </c>
      <c r="R4" s="32"/>
      <c r="S4" s="33"/>
    </row>
    <row r="5" spans="1:19" ht="22.5">
      <c r="A5" s="25" t="s">
        <v>24</v>
      </c>
      <c r="B5" s="26" t="s">
        <v>275</v>
      </c>
      <c r="C5" s="27" t="s">
        <v>26</v>
      </c>
      <c r="D5" s="28" t="s">
        <v>276</v>
      </c>
      <c r="E5" s="28"/>
      <c r="F5" s="129" t="s">
        <v>757</v>
      </c>
      <c r="G5" s="29" t="s">
        <v>758</v>
      </c>
      <c r="H5" s="31" t="s">
        <v>759</v>
      </c>
      <c r="I5" s="30" t="s">
        <v>760</v>
      </c>
      <c r="J5" s="30" t="s">
        <v>32</v>
      </c>
      <c r="K5" s="18" t="s">
        <v>19</v>
      </c>
      <c r="L5" s="19" t="s">
        <v>20</v>
      </c>
      <c r="M5" s="19">
        <v>44.73</v>
      </c>
      <c r="N5" s="19">
        <v>2.1</v>
      </c>
      <c r="O5" s="21">
        <v>45.67</v>
      </c>
      <c r="P5" s="31" t="s">
        <v>22</v>
      </c>
      <c r="Q5" s="22" t="s">
        <v>23</v>
      </c>
      <c r="R5" s="32"/>
      <c r="S5" s="33"/>
    </row>
    <row r="6" spans="1:19" ht="22.5">
      <c r="A6" s="25" t="s">
        <v>24</v>
      </c>
      <c r="B6" s="26" t="s">
        <v>275</v>
      </c>
      <c r="C6" s="27" t="s">
        <v>26</v>
      </c>
      <c r="D6" s="28" t="s">
        <v>276</v>
      </c>
      <c r="E6" s="28"/>
      <c r="F6" s="129" t="s">
        <v>764</v>
      </c>
      <c r="G6" s="29" t="s">
        <v>765</v>
      </c>
      <c r="H6" s="31" t="s">
        <v>766</v>
      </c>
      <c r="I6" s="30" t="s">
        <v>764</v>
      </c>
      <c r="J6" s="30" t="s">
        <v>18</v>
      </c>
      <c r="K6" s="18" t="s">
        <v>19</v>
      </c>
      <c r="L6" s="19" t="s">
        <v>20</v>
      </c>
      <c r="M6" s="19">
        <v>67.599999999999994</v>
      </c>
      <c r="N6" s="19">
        <v>2.1</v>
      </c>
      <c r="O6" s="21">
        <v>69.02</v>
      </c>
      <c r="P6" s="31" t="s">
        <v>22</v>
      </c>
      <c r="Q6" s="22" t="s">
        <v>23</v>
      </c>
      <c r="R6" s="32"/>
      <c r="S6" s="33"/>
    </row>
    <row r="7" spans="1:19" ht="22.5">
      <c r="A7" s="25" t="s">
        <v>24</v>
      </c>
      <c r="B7" s="26" t="s">
        <v>275</v>
      </c>
      <c r="C7" s="27" t="s">
        <v>26</v>
      </c>
      <c r="D7" s="28" t="s">
        <v>276</v>
      </c>
      <c r="E7" s="28"/>
      <c r="F7" s="129" t="s">
        <v>767</v>
      </c>
      <c r="G7" s="29" t="s">
        <v>768</v>
      </c>
      <c r="H7" s="31" t="s">
        <v>769</v>
      </c>
      <c r="I7" s="30" t="s">
        <v>764</v>
      </c>
      <c r="J7" s="30" t="s">
        <v>32</v>
      </c>
      <c r="K7" s="18" t="s">
        <v>19</v>
      </c>
      <c r="L7" s="67" t="s">
        <v>20</v>
      </c>
      <c r="M7" s="67">
        <v>34.299999999999997</v>
      </c>
      <c r="N7" s="67">
        <v>2.1</v>
      </c>
      <c r="O7" s="68">
        <v>35.020000000000003</v>
      </c>
      <c r="P7" s="31" t="s">
        <v>22</v>
      </c>
      <c r="Q7" s="22" t="s">
        <v>23</v>
      </c>
      <c r="R7" s="32"/>
      <c r="S7" s="33"/>
    </row>
    <row r="8" spans="1:19" ht="30">
      <c r="A8" s="25" t="s">
        <v>24</v>
      </c>
      <c r="B8" s="26" t="s">
        <v>275</v>
      </c>
      <c r="C8" s="27"/>
      <c r="D8" s="28" t="s">
        <v>276</v>
      </c>
      <c r="E8" s="28"/>
      <c r="F8" s="129" t="s">
        <v>770</v>
      </c>
      <c r="G8" s="29" t="s">
        <v>771</v>
      </c>
      <c r="H8" s="31" t="s">
        <v>772</v>
      </c>
      <c r="I8" s="30" t="s">
        <v>773</v>
      </c>
      <c r="J8" s="30" t="s">
        <v>32</v>
      </c>
      <c r="K8" s="18" t="s">
        <v>19</v>
      </c>
      <c r="L8" s="19" t="s">
        <v>774</v>
      </c>
      <c r="M8" s="19">
        <f>2*67.6</f>
        <v>135.19999999999999</v>
      </c>
      <c r="N8" s="19">
        <v>5.5</v>
      </c>
      <c r="O8" s="21">
        <f>2*71.32</f>
        <v>142.63999999999999</v>
      </c>
      <c r="P8" s="31" t="s">
        <v>97</v>
      </c>
      <c r="Q8" s="22" t="s">
        <v>42</v>
      </c>
      <c r="R8" s="32"/>
      <c r="S8" s="33"/>
    </row>
    <row r="9" spans="1:19" ht="22.5">
      <c r="A9" s="25" t="s">
        <v>24</v>
      </c>
      <c r="B9" s="26" t="s">
        <v>275</v>
      </c>
      <c r="C9" s="27"/>
      <c r="D9" s="28" t="s">
        <v>276</v>
      </c>
      <c r="E9" s="28"/>
      <c r="F9" s="129" t="s">
        <v>778</v>
      </c>
      <c r="G9" s="29" t="s">
        <v>779</v>
      </c>
      <c r="H9" s="31" t="s">
        <v>780</v>
      </c>
      <c r="I9" s="30" t="s">
        <v>781</v>
      </c>
      <c r="J9" s="30" t="s">
        <v>32</v>
      </c>
      <c r="K9" s="18" t="s">
        <v>19</v>
      </c>
      <c r="L9" s="19" t="s">
        <v>20</v>
      </c>
      <c r="M9" s="19">
        <v>0</v>
      </c>
      <c r="N9" s="19">
        <v>0</v>
      </c>
      <c r="O9" s="21">
        <v>0</v>
      </c>
      <c r="P9" s="31" t="s">
        <v>22</v>
      </c>
      <c r="Q9" s="22" t="s">
        <v>23</v>
      </c>
      <c r="R9" s="32"/>
      <c r="S9" s="33"/>
    </row>
    <row r="10" spans="1:19" ht="22.5">
      <c r="A10" s="25" t="s">
        <v>24</v>
      </c>
      <c r="B10" s="26" t="s">
        <v>275</v>
      </c>
      <c r="C10" s="27"/>
      <c r="D10" s="28" t="s">
        <v>276</v>
      </c>
      <c r="E10" s="28"/>
      <c r="F10" s="129" t="s">
        <v>814</v>
      </c>
      <c r="G10" s="29" t="s">
        <v>815</v>
      </c>
      <c r="H10" s="31" t="s">
        <v>816</v>
      </c>
      <c r="I10" s="30" t="s">
        <v>817</v>
      </c>
      <c r="J10" s="30" t="s">
        <v>32</v>
      </c>
      <c r="K10" s="18" t="s">
        <v>19</v>
      </c>
      <c r="L10" s="19" t="s">
        <v>20</v>
      </c>
      <c r="M10" s="19">
        <v>91.35</v>
      </c>
      <c r="N10" s="19">
        <v>0</v>
      </c>
      <c r="O10" s="21">
        <v>91.35</v>
      </c>
      <c r="P10" s="31" t="s">
        <v>22</v>
      </c>
      <c r="Q10" s="22" t="s">
        <v>23</v>
      </c>
      <c r="R10" s="32"/>
      <c r="S10" s="33"/>
    </row>
    <row r="11" spans="1:19" ht="21.75" customHeight="1">
      <c r="A11" s="25" t="s">
        <v>24</v>
      </c>
      <c r="B11" s="26" t="s">
        <v>275</v>
      </c>
      <c r="C11" s="27" t="s">
        <v>26</v>
      </c>
      <c r="D11" s="28" t="s">
        <v>276</v>
      </c>
      <c r="E11" s="28"/>
      <c r="F11" s="129" t="s">
        <v>825</v>
      </c>
      <c r="G11" s="29" t="s">
        <v>826</v>
      </c>
      <c r="H11" s="31" t="s">
        <v>827</v>
      </c>
      <c r="I11" s="30" t="s">
        <v>828</v>
      </c>
      <c r="J11" s="30" t="s">
        <v>18</v>
      </c>
      <c r="K11" s="18" t="s">
        <v>19</v>
      </c>
      <c r="L11" s="19" t="s">
        <v>20</v>
      </c>
      <c r="M11" s="19">
        <v>57.66</v>
      </c>
      <c r="N11" s="19">
        <v>2.1</v>
      </c>
      <c r="O11" s="21">
        <v>58.87</v>
      </c>
      <c r="P11" s="31" t="s">
        <v>22</v>
      </c>
      <c r="Q11" s="22" t="s">
        <v>23</v>
      </c>
      <c r="R11" s="32" t="s">
        <v>0</v>
      </c>
      <c r="S11" s="90" t="s">
        <v>0</v>
      </c>
    </row>
    <row r="12" spans="1:19" ht="22.5">
      <c r="A12" s="25" t="s">
        <v>24</v>
      </c>
      <c r="B12" s="26" t="s">
        <v>275</v>
      </c>
      <c r="C12" s="27"/>
      <c r="D12" s="28" t="s">
        <v>276</v>
      </c>
      <c r="E12" s="28"/>
      <c r="F12" s="129" t="s">
        <v>927</v>
      </c>
      <c r="G12" s="29" t="s">
        <v>928</v>
      </c>
      <c r="H12" s="31" t="s">
        <v>929</v>
      </c>
      <c r="I12" s="30" t="s">
        <v>930</v>
      </c>
      <c r="J12" s="30" t="s">
        <v>32</v>
      </c>
      <c r="K12" s="18" t="s">
        <v>19</v>
      </c>
      <c r="L12" s="19" t="s">
        <v>20</v>
      </c>
      <c r="M12" s="19">
        <v>0</v>
      </c>
      <c r="N12" s="19">
        <v>0</v>
      </c>
      <c r="O12" s="21">
        <v>0</v>
      </c>
      <c r="P12" s="31" t="s">
        <v>22</v>
      </c>
      <c r="Q12" s="22" t="s">
        <v>23</v>
      </c>
      <c r="R12" s="32"/>
      <c r="S12" s="33"/>
    </row>
    <row r="13" spans="1:19" ht="24">
      <c r="A13" s="25" t="s">
        <v>24</v>
      </c>
      <c r="B13" s="26" t="s">
        <v>275</v>
      </c>
      <c r="C13" s="27" t="s">
        <v>26</v>
      </c>
      <c r="D13" s="28" t="s">
        <v>276</v>
      </c>
      <c r="E13" s="28"/>
      <c r="F13" s="129" t="s">
        <v>935</v>
      </c>
      <c r="G13" s="29" t="s">
        <v>936</v>
      </c>
      <c r="H13" s="31" t="s">
        <v>937</v>
      </c>
      <c r="I13" s="30" t="s">
        <v>938</v>
      </c>
      <c r="J13" s="30" t="s">
        <v>939</v>
      </c>
      <c r="K13" s="18" t="s">
        <v>19</v>
      </c>
      <c r="L13" s="19" t="s">
        <v>940</v>
      </c>
      <c r="M13" s="19">
        <v>90.07</v>
      </c>
      <c r="N13" s="19">
        <v>5.5</v>
      </c>
      <c r="O13" s="21">
        <v>95.02</v>
      </c>
      <c r="P13" s="31" t="s">
        <v>22</v>
      </c>
      <c r="Q13" s="22" t="s">
        <v>23</v>
      </c>
      <c r="R13" s="32"/>
      <c r="S13" s="33"/>
    </row>
    <row r="14" spans="1:19" ht="22.5">
      <c r="A14" s="25" t="s">
        <v>24</v>
      </c>
      <c r="B14" s="26" t="s">
        <v>275</v>
      </c>
      <c r="C14" s="27" t="s">
        <v>26</v>
      </c>
      <c r="D14" s="28" t="s">
        <v>276</v>
      </c>
      <c r="E14" s="28"/>
      <c r="F14" s="129" t="s">
        <v>966</v>
      </c>
      <c r="G14" s="29" t="s">
        <v>967</v>
      </c>
      <c r="H14" s="31" t="s">
        <v>968</v>
      </c>
      <c r="I14" s="30" t="s">
        <v>969</v>
      </c>
      <c r="J14" s="30" t="s">
        <v>32</v>
      </c>
      <c r="K14" s="18" t="s">
        <v>19</v>
      </c>
      <c r="L14" s="19" t="s">
        <v>20</v>
      </c>
      <c r="M14" s="19">
        <v>86.28</v>
      </c>
      <c r="N14" s="19">
        <v>0</v>
      </c>
      <c r="O14" s="21">
        <v>86.28</v>
      </c>
      <c r="P14" s="31" t="s">
        <v>22</v>
      </c>
      <c r="Q14" s="22" t="s">
        <v>23</v>
      </c>
      <c r="R14" s="32"/>
      <c r="S14" s="33"/>
    </row>
    <row r="15" spans="1:19" ht="22.5">
      <c r="A15" s="25" t="s">
        <v>24</v>
      </c>
      <c r="B15" s="26" t="s">
        <v>275</v>
      </c>
      <c r="C15" s="27" t="s">
        <v>26</v>
      </c>
      <c r="D15" s="28" t="s">
        <v>276</v>
      </c>
      <c r="E15" s="28"/>
      <c r="F15" s="129" t="s">
        <v>982</v>
      </c>
      <c r="G15" s="29" t="s">
        <v>983</v>
      </c>
      <c r="H15" s="31" t="s">
        <v>984</v>
      </c>
      <c r="I15" s="30" t="s">
        <v>985</v>
      </c>
      <c r="J15" s="30" t="s">
        <v>32</v>
      </c>
      <c r="K15" s="18" t="s">
        <v>19</v>
      </c>
      <c r="L15" s="19" t="s">
        <v>41</v>
      </c>
      <c r="M15" s="19">
        <v>399.91</v>
      </c>
      <c r="N15" s="19">
        <v>2.1</v>
      </c>
      <c r="O15" s="21">
        <v>408.31</v>
      </c>
      <c r="P15" s="31" t="s">
        <v>45</v>
      </c>
      <c r="Q15" s="22" t="s">
        <v>42</v>
      </c>
      <c r="R15" s="32"/>
      <c r="S15" s="33"/>
    </row>
    <row r="16" spans="1:19" ht="22.5">
      <c r="A16" s="25" t="s">
        <v>24</v>
      </c>
      <c r="B16" s="26" t="s">
        <v>275</v>
      </c>
      <c r="C16" s="27"/>
      <c r="D16" s="28" t="s">
        <v>276</v>
      </c>
      <c r="E16" s="28"/>
      <c r="F16" s="129" t="s">
        <v>1020</v>
      </c>
      <c r="G16" s="29" t="s">
        <v>1021</v>
      </c>
      <c r="H16" s="31" t="s">
        <v>1022</v>
      </c>
      <c r="I16" s="30" t="s">
        <v>1020</v>
      </c>
      <c r="J16" s="30" t="s">
        <v>32</v>
      </c>
      <c r="K16" s="18" t="s">
        <v>19</v>
      </c>
      <c r="L16" s="19" t="s">
        <v>20</v>
      </c>
      <c r="M16" s="19">
        <v>37.64</v>
      </c>
      <c r="N16" s="19">
        <v>0</v>
      </c>
      <c r="O16" s="21">
        <v>37.64</v>
      </c>
      <c r="P16" s="31" t="s">
        <v>22</v>
      </c>
      <c r="Q16" s="22" t="s">
        <v>23</v>
      </c>
      <c r="R16" s="32"/>
      <c r="S16" s="33"/>
    </row>
    <row r="17" spans="1:19" ht="22.5">
      <c r="A17" s="25" t="s">
        <v>24</v>
      </c>
      <c r="B17" s="26" t="s">
        <v>275</v>
      </c>
      <c r="C17" s="27" t="s">
        <v>26</v>
      </c>
      <c r="D17" s="28" t="s">
        <v>276</v>
      </c>
      <c r="E17" s="28"/>
      <c r="F17" s="129" t="s">
        <v>1056</v>
      </c>
      <c r="G17" s="29" t="s">
        <v>1057</v>
      </c>
      <c r="H17" s="31" t="s">
        <v>1058</v>
      </c>
      <c r="I17" s="30" t="s">
        <v>1059</v>
      </c>
      <c r="J17" s="30" t="s">
        <v>32</v>
      </c>
      <c r="K17" s="18" t="s">
        <v>19</v>
      </c>
      <c r="L17" s="19" t="s">
        <v>20</v>
      </c>
      <c r="M17" s="19">
        <v>87.98</v>
      </c>
      <c r="N17" s="19">
        <v>2.1</v>
      </c>
      <c r="O17" s="21">
        <v>89.83</v>
      </c>
      <c r="P17" s="31" t="s">
        <v>22</v>
      </c>
      <c r="Q17" s="22" t="s">
        <v>23</v>
      </c>
      <c r="R17" s="32"/>
      <c r="S17" s="33"/>
    </row>
    <row r="18" spans="1:19" ht="22.5">
      <c r="A18" s="25" t="s">
        <v>24</v>
      </c>
      <c r="B18" s="26" t="s">
        <v>275</v>
      </c>
      <c r="C18" s="27"/>
      <c r="D18" s="28" t="s">
        <v>276</v>
      </c>
      <c r="E18" s="28"/>
      <c r="F18" s="129" t="s">
        <v>1163</v>
      </c>
      <c r="G18" s="29" t="s">
        <v>1164</v>
      </c>
      <c r="H18" s="31" t="s">
        <v>1165</v>
      </c>
      <c r="I18" s="30" t="s">
        <v>1166</v>
      </c>
      <c r="J18" s="30" t="s">
        <v>18</v>
      </c>
      <c r="K18" s="18" t="s">
        <v>19</v>
      </c>
      <c r="L18" s="19" t="s">
        <v>20</v>
      </c>
      <c r="M18" s="19">
        <v>40.409999999999997</v>
      </c>
      <c r="N18" s="19">
        <v>5.5</v>
      </c>
      <c r="O18" s="21">
        <v>42.63</v>
      </c>
      <c r="P18" s="31" t="s">
        <v>22</v>
      </c>
      <c r="Q18" s="22" t="s">
        <v>23</v>
      </c>
      <c r="R18" s="32"/>
      <c r="S18" s="33"/>
    </row>
    <row r="19" spans="1:19" ht="22.5">
      <c r="A19" s="25" t="s">
        <v>24</v>
      </c>
      <c r="B19" s="26" t="s">
        <v>275</v>
      </c>
      <c r="C19" s="27" t="s">
        <v>26</v>
      </c>
      <c r="D19" s="28" t="s">
        <v>276</v>
      </c>
      <c r="E19" s="28"/>
      <c r="F19" s="129" t="s">
        <v>1253</v>
      </c>
      <c r="G19" s="29" t="s">
        <v>1254</v>
      </c>
      <c r="H19" s="31" t="s">
        <v>1255</v>
      </c>
      <c r="I19" s="30" t="s">
        <v>760</v>
      </c>
      <c r="J19" s="30" t="s">
        <v>32</v>
      </c>
      <c r="K19" s="18" t="s">
        <v>19</v>
      </c>
      <c r="L19" s="19" t="s">
        <v>20</v>
      </c>
      <c r="M19" s="19">
        <v>80.52</v>
      </c>
      <c r="N19" s="19">
        <v>2.1</v>
      </c>
      <c r="O19" s="21">
        <v>82.21</v>
      </c>
      <c r="P19" s="31" t="s">
        <v>22</v>
      </c>
      <c r="Q19" s="22" t="s">
        <v>23</v>
      </c>
      <c r="R19" s="32"/>
      <c r="S19" s="33"/>
    </row>
    <row r="20" spans="1:19" ht="22.5">
      <c r="A20" s="25" t="s">
        <v>24</v>
      </c>
      <c r="B20" s="26" t="s">
        <v>275</v>
      </c>
      <c r="C20" s="27"/>
      <c r="D20" s="28" t="s">
        <v>276</v>
      </c>
      <c r="E20" s="28"/>
      <c r="F20" s="129" t="s">
        <v>1348</v>
      </c>
      <c r="G20" s="29" t="s">
        <v>1349</v>
      </c>
      <c r="H20" s="31" t="s">
        <v>1350</v>
      </c>
      <c r="I20" s="30" t="s">
        <v>1351</v>
      </c>
      <c r="J20" s="30" t="s">
        <v>32</v>
      </c>
      <c r="K20" s="18" t="s">
        <v>19</v>
      </c>
      <c r="L20" s="19" t="s">
        <v>41</v>
      </c>
      <c r="M20" s="19">
        <v>47.27</v>
      </c>
      <c r="N20" s="19">
        <v>5.5</v>
      </c>
      <c r="O20" s="21">
        <v>49.87</v>
      </c>
      <c r="P20" s="31" t="s">
        <v>343</v>
      </c>
      <c r="Q20" s="22" t="s">
        <v>42</v>
      </c>
      <c r="R20" s="32"/>
      <c r="S20" s="33"/>
    </row>
    <row r="21" spans="1:19" ht="22.5">
      <c r="A21" s="25" t="s">
        <v>24</v>
      </c>
      <c r="B21" s="26" t="s">
        <v>275</v>
      </c>
      <c r="C21" s="27"/>
      <c r="D21" s="28" t="s">
        <v>276</v>
      </c>
      <c r="E21" s="28"/>
      <c r="F21" s="131" t="s">
        <v>1352</v>
      </c>
      <c r="G21" s="29" t="s">
        <v>1353</v>
      </c>
      <c r="H21" s="31" t="s">
        <v>1354</v>
      </c>
      <c r="I21" s="30" t="s">
        <v>1355</v>
      </c>
      <c r="J21" s="30" t="s">
        <v>32</v>
      </c>
      <c r="K21" s="18" t="s">
        <v>19</v>
      </c>
      <c r="L21" s="19" t="s">
        <v>20</v>
      </c>
      <c r="M21" s="19">
        <v>111.61</v>
      </c>
      <c r="N21" s="19">
        <v>2.1</v>
      </c>
      <c r="O21" s="21">
        <v>113.95</v>
      </c>
      <c r="P21" s="31" t="s">
        <v>22</v>
      </c>
      <c r="Q21" s="22" t="s">
        <v>23</v>
      </c>
      <c r="R21" s="32"/>
      <c r="S21" s="33"/>
    </row>
    <row r="22" spans="1:19" ht="22.5">
      <c r="A22" s="25" t="s">
        <v>24</v>
      </c>
      <c r="B22" s="26" t="s">
        <v>275</v>
      </c>
      <c r="C22" s="27"/>
      <c r="D22" s="28" t="s">
        <v>276</v>
      </c>
      <c r="E22" s="28"/>
      <c r="F22" s="158" t="s">
        <v>1408</v>
      </c>
      <c r="G22" s="29" t="s">
        <v>1409</v>
      </c>
      <c r="H22" s="31" t="s">
        <v>1410</v>
      </c>
      <c r="I22" s="30" t="s">
        <v>1411</v>
      </c>
      <c r="J22" s="30" t="s">
        <v>32</v>
      </c>
      <c r="K22" s="18" t="s">
        <v>19</v>
      </c>
      <c r="L22" s="19" t="s">
        <v>41</v>
      </c>
      <c r="M22" s="19">
        <v>60.9</v>
      </c>
      <c r="N22" s="19">
        <v>2.1</v>
      </c>
      <c r="O22" s="21">
        <v>62.18</v>
      </c>
      <c r="P22" s="31" t="s">
        <v>97</v>
      </c>
      <c r="Q22" s="22" t="s">
        <v>42</v>
      </c>
      <c r="R22" s="32"/>
      <c r="S22" s="33"/>
    </row>
    <row r="23" spans="1:19" ht="22.5">
      <c r="A23" s="25" t="s">
        <v>24</v>
      </c>
      <c r="B23" s="26" t="s">
        <v>275</v>
      </c>
      <c r="C23" s="27"/>
      <c r="D23" s="28" t="s">
        <v>276</v>
      </c>
      <c r="E23" s="28"/>
      <c r="F23" s="129" t="s">
        <v>1472</v>
      </c>
      <c r="G23" s="29" t="s">
        <v>1473</v>
      </c>
      <c r="H23" s="31" t="s">
        <v>1474</v>
      </c>
      <c r="I23" s="30" t="s">
        <v>828</v>
      </c>
      <c r="J23" s="30" t="s">
        <v>32</v>
      </c>
      <c r="K23" s="18" t="s">
        <v>19</v>
      </c>
      <c r="L23" s="19" t="s">
        <v>20</v>
      </c>
      <c r="M23" s="19">
        <v>26.76</v>
      </c>
      <c r="N23" s="19">
        <v>5.5</v>
      </c>
      <c r="O23" s="21">
        <v>28.23</v>
      </c>
      <c r="P23" s="31" t="s">
        <v>22</v>
      </c>
      <c r="Q23" s="22" t="s">
        <v>23</v>
      </c>
      <c r="R23" s="32"/>
      <c r="S23" s="33"/>
    </row>
    <row r="24" spans="1:19" ht="22.5">
      <c r="A24" s="25" t="s">
        <v>24</v>
      </c>
      <c r="B24" s="26" t="s">
        <v>275</v>
      </c>
      <c r="C24" s="27" t="s">
        <v>26</v>
      </c>
      <c r="D24" s="28" t="s">
        <v>276</v>
      </c>
      <c r="E24" s="28"/>
      <c r="F24" s="159" t="s">
        <v>1498</v>
      </c>
      <c r="G24" s="62" t="s">
        <v>1499</v>
      </c>
      <c r="H24" s="31" t="s">
        <v>1500</v>
      </c>
      <c r="I24" s="30" t="s">
        <v>1501</v>
      </c>
      <c r="J24" s="30" t="s">
        <v>32</v>
      </c>
      <c r="K24" s="18" t="s">
        <v>19</v>
      </c>
      <c r="L24" s="19">
        <v>1921138</v>
      </c>
      <c r="M24" s="19">
        <v>102.07</v>
      </c>
      <c r="N24" s="19">
        <v>5.5</v>
      </c>
      <c r="O24" s="21">
        <v>107.68</v>
      </c>
      <c r="P24" s="37" t="s">
        <v>22</v>
      </c>
      <c r="Q24" s="22" t="s">
        <v>23</v>
      </c>
      <c r="R24" s="32"/>
      <c r="S24" s="33"/>
    </row>
    <row r="25" spans="1:19" ht="22.5">
      <c r="A25" s="25" t="s">
        <v>24</v>
      </c>
      <c r="B25" s="26" t="s">
        <v>275</v>
      </c>
      <c r="C25" s="27" t="s">
        <v>26</v>
      </c>
      <c r="D25" s="28" t="s">
        <v>276</v>
      </c>
      <c r="E25" s="28"/>
      <c r="F25" s="129" t="s">
        <v>1511</v>
      </c>
      <c r="G25" s="29" t="s">
        <v>1512</v>
      </c>
      <c r="H25" s="31" t="s">
        <v>1513</v>
      </c>
      <c r="I25" s="30" t="s">
        <v>1514</v>
      </c>
      <c r="J25" s="30" t="s">
        <v>32</v>
      </c>
      <c r="K25" s="18" t="s">
        <v>19</v>
      </c>
      <c r="L25" s="19" t="s">
        <v>20</v>
      </c>
      <c r="M25" s="19">
        <v>50.75</v>
      </c>
      <c r="N25" s="19">
        <v>0</v>
      </c>
      <c r="O25" s="21">
        <v>50.75</v>
      </c>
      <c r="P25" s="31" t="s">
        <v>22</v>
      </c>
      <c r="Q25" s="22" t="s">
        <v>23</v>
      </c>
      <c r="R25" s="32"/>
      <c r="S25" s="33"/>
    </row>
    <row r="26" spans="1:19" ht="22.5">
      <c r="A26" s="25" t="s">
        <v>24</v>
      </c>
      <c r="B26" s="26" t="s">
        <v>275</v>
      </c>
      <c r="C26" s="27"/>
      <c r="D26" s="28" t="s">
        <v>276</v>
      </c>
      <c r="E26" s="28"/>
      <c r="F26" s="129" t="s">
        <v>1538</v>
      </c>
      <c r="G26" s="29" t="s">
        <v>1539</v>
      </c>
      <c r="H26" s="31" t="s">
        <v>1540</v>
      </c>
      <c r="I26" s="30" t="s">
        <v>1541</v>
      </c>
      <c r="J26" s="30" t="s">
        <v>32</v>
      </c>
      <c r="K26" s="18" t="s">
        <v>19</v>
      </c>
      <c r="L26" s="19" t="s">
        <v>20</v>
      </c>
      <c r="M26" s="19">
        <v>13.07</v>
      </c>
      <c r="N26" s="19">
        <v>20</v>
      </c>
      <c r="O26" s="21">
        <v>15.68</v>
      </c>
      <c r="P26" s="31" t="s">
        <v>22</v>
      </c>
      <c r="Q26" s="22" t="s">
        <v>23</v>
      </c>
      <c r="R26" s="32"/>
      <c r="S26" s="33"/>
    </row>
    <row r="27" spans="1:19" ht="33.75">
      <c r="A27" s="25" t="s">
        <v>24</v>
      </c>
      <c r="B27" s="26" t="s">
        <v>275</v>
      </c>
      <c r="C27" s="27"/>
      <c r="D27" s="28" t="s">
        <v>276</v>
      </c>
      <c r="E27" s="28"/>
      <c r="F27" s="154" t="s">
        <v>1560</v>
      </c>
      <c r="G27" s="62" t="s">
        <v>1561</v>
      </c>
      <c r="H27" s="62" t="s">
        <v>1562</v>
      </c>
      <c r="I27" s="62" t="s">
        <v>1563</v>
      </c>
      <c r="J27" s="30" t="s">
        <v>32</v>
      </c>
      <c r="K27" s="47" t="s">
        <v>181</v>
      </c>
      <c r="L27" s="19" t="s">
        <v>478</v>
      </c>
      <c r="M27" s="19">
        <v>38.770000000000003</v>
      </c>
      <c r="N27" s="19">
        <v>2.1</v>
      </c>
      <c r="O27" s="21">
        <v>39.58</v>
      </c>
      <c r="P27" s="31" t="s">
        <v>22</v>
      </c>
      <c r="Q27" s="96" t="s">
        <v>23</v>
      </c>
      <c r="R27" s="32"/>
      <c r="S27" s="33"/>
    </row>
    <row r="28" spans="1:19" ht="22.5">
      <c r="A28" s="25" t="s">
        <v>24</v>
      </c>
      <c r="B28" s="26" t="s">
        <v>275</v>
      </c>
      <c r="C28" s="27"/>
      <c r="D28" s="28" t="s">
        <v>276</v>
      </c>
      <c r="E28" s="28"/>
      <c r="F28" s="129" t="s">
        <v>1569</v>
      </c>
      <c r="G28" s="29" t="s">
        <v>1570</v>
      </c>
      <c r="H28" s="31" t="s">
        <v>1571</v>
      </c>
      <c r="I28" s="30" t="s">
        <v>1572</v>
      </c>
      <c r="J28" s="30" t="s">
        <v>32</v>
      </c>
      <c r="K28" s="18" t="s">
        <v>19</v>
      </c>
      <c r="L28" s="19" t="s">
        <v>41</v>
      </c>
      <c r="M28" s="19">
        <v>45.02</v>
      </c>
      <c r="N28" s="19">
        <v>5.5</v>
      </c>
      <c r="O28" s="21">
        <v>47.5</v>
      </c>
      <c r="P28" s="31" t="s">
        <v>343</v>
      </c>
      <c r="Q28" s="22" t="s">
        <v>42</v>
      </c>
      <c r="R28" s="32"/>
      <c r="S28" s="33"/>
    </row>
    <row r="29" spans="1:19" ht="22.5">
      <c r="A29" s="25" t="s">
        <v>24</v>
      </c>
      <c r="B29" s="26" t="s">
        <v>275</v>
      </c>
      <c r="C29" s="27"/>
      <c r="D29" s="28" t="s">
        <v>276</v>
      </c>
      <c r="E29" s="28"/>
      <c r="F29" s="129" t="s">
        <v>1589</v>
      </c>
      <c r="G29" s="29" t="s">
        <v>1590</v>
      </c>
      <c r="H29" s="31" t="s">
        <v>1591</v>
      </c>
      <c r="I29" s="30" t="s">
        <v>1592</v>
      </c>
      <c r="J29" s="30" t="s">
        <v>32</v>
      </c>
      <c r="K29" s="18" t="s">
        <v>19</v>
      </c>
      <c r="L29" s="19" t="s">
        <v>20</v>
      </c>
      <c r="M29" s="19">
        <v>84.16</v>
      </c>
      <c r="N29" s="19">
        <v>2.1</v>
      </c>
      <c r="O29" s="21">
        <v>85.93</v>
      </c>
      <c r="P29" s="31" t="s">
        <v>22</v>
      </c>
      <c r="Q29" s="22" t="s">
        <v>23</v>
      </c>
      <c r="R29" s="32"/>
      <c r="S29" s="33"/>
    </row>
    <row r="30" spans="1:19" ht="22.5">
      <c r="A30" s="25" t="s">
        <v>24</v>
      </c>
      <c r="B30" s="26" t="s">
        <v>275</v>
      </c>
      <c r="C30" s="27" t="s">
        <v>26</v>
      </c>
      <c r="D30" s="28" t="s">
        <v>276</v>
      </c>
      <c r="E30" s="28"/>
      <c r="F30" s="129" t="s">
        <v>1627</v>
      </c>
      <c r="G30" s="29" t="s">
        <v>1628</v>
      </c>
      <c r="H30" s="31" t="s">
        <v>1629</v>
      </c>
      <c r="I30" s="30" t="s">
        <v>483</v>
      </c>
      <c r="J30" s="30" t="s">
        <v>32</v>
      </c>
      <c r="K30" s="18" t="s">
        <v>19</v>
      </c>
      <c r="L30" s="19" t="s">
        <v>20</v>
      </c>
      <c r="M30" s="19">
        <v>98.41</v>
      </c>
      <c r="N30" s="19">
        <v>2.1</v>
      </c>
      <c r="O30" s="21">
        <v>100.48</v>
      </c>
      <c r="P30" s="31" t="s">
        <v>22</v>
      </c>
      <c r="Q30" s="22" t="s">
        <v>23</v>
      </c>
      <c r="R30" s="32"/>
      <c r="S30" s="33"/>
    </row>
    <row r="31" spans="1:19" ht="22.5">
      <c r="A31" s="25" t="s">
        <v>24</v>
      </c>
      <c r="B31" s="26" t="s">
        <v>275</v>
      </c>
      <c r="C31" s="27"/>
      <c r="D31" s="28" t="s">
        <v>276</v>
      </c>
      <c r="E31" s="28"/>
      <c r="F31" s="155" t="s">
        <v>1670</v>
      </c>
      <c r="G31" s="29" t="s">
        <v>1671</v>
      </c>
      <c r="H31" s="31" t="s">
        <v>1672</v>
      </c>
      <c r="I31" s="38" t="s">
        <v>1673</v>
      </c>
      <c r="J31" s="30" t="s">
        <v>32</v>
      </c>
      <c r="K31" s="18" t="s">
        <v>19</v>
      </c>
      <c r="L31" s="19" t="s">
        <v>41</v>
      </c>
      <c r="M31" s="19">
        <v>79.17</v>
      </c>
      <c r="N31" s="19">
        <v>2.1</v>
      </c>
      <c r="O31" s="21">
        <v>80.83</v>
      </c>
      <c r="P31" s="31" t="s">
        <v>85</v>
      </c>
      <c r="Q31" s="22" t="s">
        <v>42</v>
      </c>
      <c r="R31" s="32"/>
      <c r="S31" s="33"/>
    </row>
    <row r="32" spans="1:19" ht="22.5">
      <c r="A32" s="25" t="s">
        <v>24</v>
      </c>
      <c r="B32" s="26" t="s">
        <v>275</v>
      </c>
      <c r="C32" s="27"/>
      <c r="D32" s="28" t="s">
        <v>276</v>
      </c>
      <c r="E32" s="28"/>
      <c r="F32" s="129" t="s">
        <v>1692</v>
      </c>
      <c r="G32" s="29" t="s">
        <v>1693</v>
      </c>
      <c r="H32" s="31" t="s">
        <v>1694</v>
      </c>
      <c r="I32" s="30" t="s">
        <v>1695</v>
      </c>
      <c r="J32" s="30" t="s">
        <v>32</v>
      </c>
      <c r="K32" s="18" t="s">
        <v>19</v>
      </c>
      <c r="L32" s="19" t="s">
        <v>41</v>
      </c>
      <c r="M32" s="19">
        <v>90.03</v>
      </c>
      <c r="N32" s="19">
        <v>2.1</v>
      </c>
      <c r="O32" s="21">
        <v>91.92</v>
      </c>
      <c r="P32" s="31" t="s">
        <v>553</v>
      </c>
      <c r="Q32" s="22" t="s">
        <v>42</v>
      </c>
      <c r="R32" s="32"/>
      <c r="S32" s="33"/>
    </row>
    <row r="33" spans="1:19" ht="105">
      <c r="A33" s="25" t="s">
        <v>24</v>
      </c>
      <c r="B33" s="26" t="s">
        <v>275</v>
      </c>
      <c r="C33" s="27"/>
      <c r="D33" s="28" t="s">
        <v>276</v>
      </c>
      <c r="E33" s="28"/>
      <c r="F33" s="129" t="s">
        <v>1696</v>
      </c>
      <c r="G33" s="29" t="s">
        <v>1697</v>
      </c>
      <c r="H33" s="31" t="s">
        <v>1698</v>
      </c>
      <c r="I33" s="30" t="s">
        <v>1699</v>
      </c>
      <c r="J33" s="30" t="s">
        <v>32</v>
      </c>
      <c r="K33" s="18" t="s">
        <v>19</v>
      </c>
      <c r="L33" s="19" t="s">
        <v>2611</v>
      </c>
      <c r="M33" s="19">
        <f>21.49+21.49+21.49+21.49+21.49+21.49</f>
        <v>128.94</v>
      </c>
      <c r="N33" s="19">
        <v>2.1</v>
      </c>
      <c r="O33" s="93">
        <f>21.94+21.94+21.94+21.94+21.94+21.94</f>
        <v>131.64000000000001</v>
      </c>
      <c r="P33" s="31" t="s">
        <v>553</v>
      </c>
      <c r="Q33" s="22" t="s">
        <v>42</v>
      </c>
      <c r="R33" s="32"/>
      <c r="S33" s="33"/>
    </row>
    <row r="34" spans="1:19" ht="22.5">
      <c r="A34" s="25" t="s">
        <v>24</v>
      </c>
      <c r="B34" s="26" t="s">
        <v>275</v>
      </c>
      <c r="C34" s="27"/>
      <c r="D34" s="28" t="s">
        <v>276</v>
      </c>
      <c r="E34" s="28"/>
      <c r="F34" s="129" t="s">
        <v>1704</v>
      </c>
      <c r="G34" s="29" t="s">
        <v>1705</v>
      </c>
      <c r="H34" s="31"/>
      <c r="I34" s="30" t="s">
        <v>1706</v>
      </c>
      <c r="J34" s="30" t="s">
        <v>32</v>
      </c>
      <c r="K34" s="18" t="s">
        <v>19</v>
      </c>
      <c r="L34" s="19" t="s">
        <v>20</v>
      </c>
      <c r="M34" s="19">
        <v>0</v>
      </c>
      <c r="N34" s="19">
        <v>0</v>
      </c>
      <c r="O34" s="21">
        <v>0</v>
      </c>
      <c r="P34" s="31" t="s">
        <v>22</v>
      </c>
      <c r="Q34" s="22" t="s">
        <v>23</v>
      </c>
      <c r="R34" s="32"/>
      <c r="S34" s="33"/>
    </row>
    <row r="35" spans="1:19" ht="22.5">
      <c r="A35" s="25" t="s">
        <v>24</v>
      </c>
      <c r="B35" s="26" t="s">
        <v>275</v>
      </c>
      <c r="C35" s="27" t="s">
        <v>26</v>
      </c>
      <c r="D35" s="28" t="s">
        <v>276</v>
      </c>
      <c r="E35" s="28"/>
      <c r="F35" s="129" t="s">
        <v>480</v>
      </c>
      <c r="G35" s="29" t="s">
        <v>481</v>
      </c>
      <c r="H35" s="31" t="s">
        <v>482</v>
      </c>
      <c r="I35" s="30" t="s">
        <v>483</v>
      </c>
      <c r="J35" s="30" t="s">
        <v>32</v>
      </c>
      <c r="K35" s="18" t="s">
        <v>19</v>
      </c>
      <c r="L35" s="19" t="s">
        <v>20</v>
      </c>
      <c r="M35" s="19">
        <v>65.510000000000005</v>
      </c>
      <c r="N35" s="19">
        <v>2.1</v>
      </c>
      <c r="O35" s="21">
        <v>66.89</v>
      </c>
      <c r="P35" s="31" t="s">
        <v>22</v>
      </c>
      <c r="Q35" s="22" t="s">
        <v>23</v>
      </c>
      <c r="R35" s="32">
        <v>2</v>
      </c>
      <c r="S35" s="43" t="s">
        <v>484</v>
      </c>
    </row>
    <row r="36" spans="1:19" ht="22.5">
      <c r="A36" s="25" t="s">
        <v>24</v>
      </c>
      <c r="B36" s="26" t="s">
        <v>275</v>
      </c>
      <c r="C36" s="27" t="s">
        <v>26</v>
      </c>
      <c r="D36" s="28" t="s">
        <v>276</v>
      </c>
      <c r="E36" s="28"/>
      <c r="F36" s="129" t="s">
        <v>277</v>
      </c>
      <c r="G36" s="29" t="s">
        <v>278</v>
      </c>
      <c r="H36" s="31" t="s">
        <v>279</v>
      </c>
      <c r="I36" s="30" t="s">
        <v>280</v>
      </c>
      <c r="J36" s="30" t="s">
        <v>32</v>
      </c>
      <c r="K36" s="18" t="s">
        <v>19</v>
      </c>
      <c r="L36" s="19" t="s">
        <v>20</v>
      </c>
      <c r="M36" s="19">
        <v>45.68</v>
      </c>
      <c r="N36" s="19">
        <v>0</v>
      </c>
      <c r="O36" s="21">
        <v>45.68</v>
      </c>
      <c r="P36" s="31" t="s">
        <v>22</v>
      </c>
      <c r="Q36" s="22" t="s">
        <v>23</v>
      </c>
      <c r="R36" s="32"/>
      <c r="S36" s="33"/>
    </row>
    <row r="37" spans="1:19" ht="22.5">
      <c r="A37" s="25" t="s">
        <v>24</v>
      </c>
      <c r="B37" s="26" t="s">
        <v>275</v>
      </c>
      <c r="C37" s="27"/>
      <c r="D37" s="28" t="s">
        <v>276</v>
      </c>
      <c r="E37" s="28"/>
      <c r="F37" s="129" t="s">
        <v>1820</v>
      </c>
      <c r="G37" s="29" t="s">
        <v>1821</v>
      </c>
      <c r="H37" s="31" t="s">
        <v>1822</v>
      </c>
      <c r="I37" s="30" t="s">
        <v>1823</v>
      </c>
      <c r="J37" s="30" t="s">
        <v>32</v>
      </c>
      <c r="K37" s="18" t="s">
        <v>19</v>
      </c>
      <c r="L37" s="19" t="s">
        <v>20</v>
      </c>
      <c r="M37" s="19">
        <v>50.75</v>
      </c>
      <c r="N37" s="19">
        <v>0</v>
      </c>
      <c r="O37" s="21">
        <v>50.75</v>
      </c>
      <c r="P37" s="31" t="s">
        <v>22</v>
      </c>
      <c r="Q37" s="22" t="s">
        <v>23</v>
      </c>
      <c r="R37" s="32"/>
      <c r="S37" s="33"/>
    </row>
    <row r="38" spans="1:19" ht="22.5">
      <c r="A38" s="25" t="s">
        <v>24</v>
      </c>
      <c r="B38" s="26" t="s">
        <v>275</v>
      </c>
      <c r="C38" s="27"/>
      <c r="D38" s="28" t="s">
        <v>276</v>
      </c>
      <c r="E38" s="28"/>
      <c r="F38" s="129" t="s">
        <v>288</v>
      </c>
      <c r="G38" s="29" t="s">
        <v>289</v>
      </c>
      <c r="H38" s="31" t="s">
        <v>290</v>
      </c>
      <c r="I38" s="30" t="s">
        <v>291</v>
      </c>
      <c r="J38" s="30" t="s">
        <v>32</v>
      </c>
      <c r="K38" s="18" t="s">
        <v>19</v>
      </c>
      <c r="L38" s="19" t="s">
        <v>20</v>
      </c>
      <c r="M38" s="19">
        <v>49.56</v>
      </c>
      <c r="N38" s="19">
        <v>5.5</v>
      </c>
      <c r="O38" s="21">
        <v>52.29</v>
      </c>
      <c r="P38" s="31" t="s">
        <v>22</v>
      </c>
      <c r="Q38" s="22" t="s">
        <v>23</v>
      </c>
      <c r="R38" s="32"/>
      <c r="S38" s="33"/>
    </row>
    <row r="39" spans="1:19" ht="22.5">
      <c r="A39" s="25" t="s">
        <v>24</v>
      </c>
      <c r="B39" s="26" t="s">
        <v>275</v>
      </c>
      <c r="C39" s="27"/>
      <c r="D39" s="28" t="s">
        <v>276</v>
      </c>
      <c r="E39" s="28"/>
      <c r="F39" s="129" t="s">
        <v>1849</v>
      </c>
      <c r="G39" s="29" t="s">
        <v>1850</v>
      </c>
      <c r="H39" s="31" t="s">
        <v>1851</v>
      </c>
      <c r="I39" s="30" t="s">
        <v>1852</v>
      </c>
      <c r="J39" s="30" t="s">
        <v>32</v>
      </c>
      <c r="K39" s="18" t="s">
        <v>19</v>
      </c>
      <c r="L39" s="19" t="s">
        <v>41</v>
      </c>
      <c r="M39" s="19">
        <v>143.94999999999999</v>
      </c>
      <c r="N39" s="19">
        <v>2.1</v>
      </c>
      <c r="O39" s="21">
        <v>146.97</v>
      </c>
      <c r="P39" s="31" t="s">
        <v>85</v>
      </c>
      <c r="Q39" s="22" t="s">
        <v>42</v>
      </c>
      <c r="R39" s="32"/>
      <c r="S39" s="33"/>
    </row>
    <row r="40" spans="1:19" ht="22.5">
      <c r="A40" s="25" t="s">
        <v>24</v>
      </c>
      <c r="B40" s="26" t="s">
        <v>275</v>
      </c>
      <c r="C40" s="27"/>
      <c r="D40" s="28" t="s">
        <v>276</v>
      </c>
      <c r="E40" s="28"/>
      <c r="F40" s="129" t="s">
        <v>1862</v>
      </c>
      <c r="G40" s="29" t="s">
        <v>1863</v>
      </c>
      <c r="H40" s="31" t="s">
        <v>1864</v>
      </c>
      <c r="I40" s="30" t="s">
        <v>1865</v>
      </c>
      <c r="J40" s="30" t="s">
        <v>32</v>
      </c>
      <c r="K40" s="18" t="s">
        <v>19</v>
      </c>
      <c r="L40" s="19" t="s">
        <v>20</v>
      </c>
      <c r="M40" s="19">
        <v>24.86</v>
      </c>
      <c r="N40" s="19">
        <v>2.1</v>
      </c>
      <c r="O40" s="21">
        <v>25.38</v>
      </c>
      <c r="P40" s="31" t="s">
        <v>22</v>
      </c>
      <c r="Q40" s="22" t="s">
        <v>23</v>
      </c>
      <c r="R40" s="32"/>
      <c r="S40" s="33"/>
    </row>
    <row r="41" spans="1:19" ht="22.5">
      <c r="A41" s="25" t="s">
        <v>24</v>
      </c>
      <c r="B41" s="26" t="s">
        <v>275</v>
      </c>
      <c r="C41" s="27"/>
      <c r="D41" s="28" t="s">
        <v>276</v>
      </c>
      <c r="E41" s="28"/>
      <c r="F41" s="129" t="s">
        <v>1918</v>
      </c>
      <c r="G41" s="29"/>
      <c r="H41" s="31"/>
      <c r="I41" s="30" t="s">
        <v>1919</v>
      </c>
      <c r="J41" s="30" t="s">
        <v>2622</v>
      </c>
      <c r="K41" s="18" t="s">
        <v>19</v>
      </c>
      <c r="L41" s="19" t="s">
        <v>20</v>
      </c>
      <c r="M41" s="19">
        <v>50.17</v>
      </c>
      <c r="N41" s="19">
        <v>2.1</v>
      </c>
      <c r="O41" s="21">
        <v>51.22</v>
      </c>
      <c r="P41" s="31" t="s">
        <v>22</v>
      </c>
      <c r="Q41" s="22" t="s">
        <v>23</v>
      </c>
      <c r="R41" s="32"/>
      <c r="S41" s="33"/>
    </row>
    <row r="42" spans="1:19" ht="33.75">
      <c r="A42" s="25" t="s">
        <v>24</v>
      </c>
      <c r="B42" s="26" t="s">
        <v>275</v>
      </c>
      <c r="C42" s="27"/>
      <c r="D42" s="28" t="s">
        <v>276</v>
      </c>
      <c r="E42" s="28"/>
      <c r="F42" s="160" t="s">
        <v>1923</v>
      </c>
      <c r="G42" s="62" t="s">
        <v>1924</v>
      </c>
      <c r="H42" s="62" t="s">
        <v>1925</v>
      </c>
      <c r="I42" s="30" t="s">
        <v>829</v>
      </c>
      <c r="J42" s="30" t="s">
        <v>90</v>
      </c>
      <c r="K42" s="47" t="s">
        <v>181</v>
      </c>
      <c r="L42" s="19" t="s">
        <v>41</v>
      </c>
      <c r="M42" s="19">
        <v>0</v>
      </c>
      <c r="N42" s="19">
        <v>0</v>
      </c>
      <c r="O42" s="21">
        <v>0</v>
      </c>
      <c r="P42" s="31" t="s">
        <v>609</v>
      </c>
      <c r="Q42" s="22" t="s">
        <v>42</v>
      </c>
      <c r="R42" s="32"/>
      <c r="S42" s="33"/>
    </row>
    <row r="43" spans="1:19" ht="22.5">
      <c r="A43" s="25" t="s">
        <v>24</v>
      </c>
      <c r="B43" s="26" t="s">
        <v>275</v>
      </c>
      <c r="C43" s="27"/>
      <c r="D43" s="28" t="s">
        <v>276</v>
      </c>
      <c r="E43" s="28"/>
      <c r="F43" s="129" t="s">
        <v>311</v>
      </c>
      <c r="G43" s="29"/>
      <c r="H43" s="31"/>
      <c r="I43" s="30" t="s">
        <v>312</v>
      </c>
      <c r="J43" s="30"/>
      <c r="K43" s="53" t="s">
        <v>19</v>
      </c>
      <c r="L43" s="19" t="s">
        <v>313</v>
      </c>
      <c r="M43" s="19">
        <v>74.56</v>
      </c>
      <c r="N43" s="19">
        <v>2.1</v>
      </c>
      <c r="O43" s="21">
        <v>76.13</v>
      </c>
      <c r="P43" s="31" t="s">
        <v>22</v>
      </c>
      <c r="Q43" s="22" t="s">
        <v>23</v>
      </c>
      <c r="R43" s="32"/>
      <c r="S43" s="33"/>
    </row>
    <row r="44" spans="1:19" ht="22.5">
      <c r="A44" s="25" t="s">
        <v>24</v>
      </c>
      <c r="B44" s="26" t="s">
        <v>275</v>
      </c>
      <c r="C44" s="27"/>
      <c r="D44" s="28" t="s">
        <v>276</v>
      </c>
      <c r="E44" s="28"/>
      <c r="F44" s="129" t="s">
        <v>2016</v>
      </c>
      <c r="G44" s="29" t="s">
        <v>2017</v>
      </c>
      <c r="H44" s="31" t="s">
        <v>2018</v>
      </c>
      <c r="I44" s="30" t="s">
        <v>2019</v>
      </c>
      <c r="J44" s="30" t="s">
        <v>32</v>
      </c>
      <c r="K44" s="18" t="s">
        <v>19</v>
      </c>
      <c r="L44" s="19" t="s">
        <v>20</v>
      </c>
      <c r="M44" s="19">
        <v>10.15</v>
      </c>
      <c r="N44" s="19">
        <v>0</v>
      </c>
      <c r="O44" s="21">
        <v>10.15</v>
      </c>
      <c r="P44" s="31" t="s">
        <v>22</v>
      </c>
      <c r="Q44" s="22" t="s">
        <v>23</v>
      </c>
      <c r="R44" s="32"/>
      <c r="S44" s="33"/>
    </row>
    <row r="45" spans="1:19" ht="22.5">
      <c r="A45" s="25" t="s">
        <v>24</v>
      </c>
      <c r="B45" s="26" t="s">
        <v>275</v>
      </c>
      <c r="C45" s="27"/>
      <c r="D45" s="28" t="s">
        <v>276</v>
      </c>
      <c r="E45" s="28"/>
      <c r="F45" s="129" t="s">
        <v>2033</v>
      </c>
      <c r="G45" s="29" t="s">
        <v>2034</v>
      </c>
      <c r="H45" s="31" t="s">
        <v>2035</v>
      </c>
      <c r="I45" s="30" t="s">
        <v>2036</v>
      </c>
      <c r="J45" s="30" t="s">
        <v>32</v>
      </c>
      <c r="K45" s="18" t="s">
        <v>19</v>
      </c>
      <c r="L45" s="19" t="s">
        <v>20</v>
      </c>
      <c r="M45" s="19">
        <v>46.58</v>
      </c>
      <c r="N45" s="19">
        <v>5.5</v>
      </c>
      <c r="O45" s="21">
        <v>49.14</v>
      </c>
      <c r="P45" s="31" t="s">
        <v>22</v>
      </c>
      <c r="Q45" s="22" t="s">
        <v>23</v>
      </c>
      <c r="R45" s="32"/>
      <c r="S45" s="33"/>
    </row>
    <row r="46" spans="1:19" ht="22.5">
      <c r="A46" s="25" t="s">
        <v>24</v>
      </c>
      <c r="B46" s="26" t="s">
        <v>275</v>
      </c>
      <c r="C46" s="27"/>
      <c r="D46" s="28" t="s">
        <v>276</v>
      </c>
      <c r="E46" s="28"/>
      <c r="F46" s="129" t="s">
        <v>2056</v>
      </c>
      <c r="G46" s="29" t="s">
        <v>2057</v>
      </c>
      <c r="H46" s="31" t="s">
        <v>2058</v>
      </c>
      <c r="I46" s="30" t="s">
        <v>2056</v>
      </c>
      <c r="J46" s="30" t="s">
        <v>32</v>
      </c>
      <c r="K46" s="18" t="s">
        <v>19</v>
      </c>
      <c r="L46" s="19" t="s">
        <v>552</v>
      </c>
      <c r="M46" s="19">
        <v>37.340000000000003</v>
      </c>
      <c r="N46" s="19">
        <v>5.5</v>
      </c>
      <c r="O46" s="21">
        <v>39.39</v>
      </c>
      <c r="P46" s="31" t="s">
        <v>110</v>
      </c>
      <c r="Q46" s="22" t="s">
        <v>42</v>
      </c>
      <c r="R46" s="32"/>
      <c r="S46" s="33"/>
    </row>
    <row r="47" spans="1:19" ht="22.5">
      <c r="A47" s="25" t="s">
        <v>24</v>
      </c>
      <c r="B47" s="26" t="s">
        <v>275</v>
      </c>
      <c r="C47" s="27"/>
      <c r="D47" s="28" t="s">
        <v>276</v>
      </c>
      <c r="E47" s="28"/>
      <c r="F47" s="129" t="s">
        <v>2070</v>
      </c>
      <c r="G47" s="29" t="s">
        <v>2071</v>
      </c>
      <c r="H47" s="31" t="s">
        <v>2072</v>
      </c>
      <c r="I47" s="30" t="s">
        <v>2073</v>
      </c>
      <c r="J47" s="30" t="s">
        <v>18</v>
      </c>
      <c r="K47" s="18" t="s">
        <v>19</v>
      </c>
      <c r="L47" s="19" t="s">
        <v>20</v>
      </c>
      <c r="M47" s="19">
        <v>89.19</v>
      </c>
      <c r="N47" s="19">
        <v>5.5</v>
      </c>
      <c r="O47" s="21">
        <v>94.1</v>
      </c>
      <c r="P47" s="31" t="s">
        <v>22</v>
      </c>
      <c r="Q47" s="22" t="s">
        <v>23</v>
      </c>
      <c r="R47" s="32"/>
      <c r="S47" s="33"/>
    </row>
    <row r="48" spans="1:19" ht="24">
      <c r="A48" s="25" t="s">
        <v>24</v>
      </c>
      <c r="B48" s="26" t="s">
        <v>275</v>
      </c>
      <c r="C48" s="27"/>
      <c r="D48" s="28" t="s">
        <v>276</v>
      </c>
      <c r="E48" s="28"/>
      <c r="F48" s="129" t="s">
        <v>2633</v>
      </c>
      <c r="G48" s="29" t="s">
        <v>2169</v>
      </c>
      <c r="H48" s="31" t="s">
        <v>2170</v>
      </c>
      <c r="I48" s="30" t="s">
        <v>2171</v>
      </c>
      <c r="J48" s="30" t="s">
        <v>32</v>
      </c>
      <c r="K48" s="18" t="s">
        <v>19</v>
      </c>
      <c r="L48" s="19" t="s">
        <v>20</v>
      </c>
      <c r="M48" s="19">
        <v>0</v>
      </c>
      <c r="N48" s="19">
        <v>0</v>
      </c>
      <c r="O48" s="21">
        <v>0</v>
      </c>
      <c r="P48" s="31" t="s">
        <v>22</v>
      </c>
      <c r="Q48" s="22" t="s">
        <v>23</v>
      </c>
      <c r="R48" s="32"/>
      <c r="S48" s="33"/>
    </row>
    <row r="49" spans="1:19" ht="22.5">
      <c r="A49" s="25" t="s">
        <v>24</v>
      </c>
      <c r="B49" s="26" t="s">
        <v>275</v>
      </c>
      <c r="C49" s="27" t="s">
        <v>26</v>
      </c>
      <c r="D49" s="28" t="s">
        <v>276</v>
      </c>
      <c r="E49" s="28"/>
      <c r="F49" s="129" t="s">
        <v>2253</v>
      </c>
      <c r="G49" s="29" t="s">
        <v>2254</v>
      </c>
      <c r="H49" s="31" t="s">
        <v>2255</v>
      </c>
      <c r="I49" s="30" t="s">
        <v>435</v>
      </c>
      <c r="J49" s="30" t="s">
        <v>32</v>
      </c>
      <c r="K49" s="18" t="s">
        <v>19</v>
      </c>
      <c r="L49" s="19" t="s">
        <v>20</v>
      </c>
      <c r="M49" s="19">
        <v>97.27</v>
      </c>
      <c r="N49" s="19">
        <v>2.1</v>
      </c>
      <c r="O49" s="21">
        <v>99.31</v>
      </c>
      <c r="P49" s="31" t="s">
        <v>22</v>
      </c>
      <c r="Q49" s="22" t="s">
        <v>23</v>
      </c>
      <c r="R49" s="32"/>
      <c r="S49" s="33"/>
    </row>
    <row r="50" spans="1:19" ht="22.5">
      <c r="A50" s="25" t="s">
        <v>24</v>
      </c>
      <c r="B50" s="26" t="s">
        <v>275</v>
      </c>
      <c r="C50" s="27" t="s">
        <v>26</v>
      </c>
      <c r="D50" s="28" t="s">
        <v>276</v>
      </c>
      <c r="E50" s="28"/>
      <c r="F50" s="129" t="s">
        <v>2289</v>
      </c>
      <c r="G50" s="29" t="s">
        <v>2290</v>
      </c>
      <c r="H50" s="31" t="s">
        <v>2291</v>
      </c>
      <c r="I50" s="30" t="s">
        <v>2292</v>
      </c>
      <c r="J50" s="30" t="s">
        <v>32</v>
      </c>
      <c r="K50" s="18" t="s">
        <v>19</v>
      </c>
      <c r="L50" s="19" t="s">
        <v>20</v>
      </c>
      <c r="M50" s="19">
        <v>0</v>
      </c>
      <c r="N50" s="19">
        <v>0</v>
      </c>
      <c r="O50" s="21">
        <v>0</v>
      </c>
      <c r="P50" s="31" t="s">
        <v>22</v>
      </c>
      <c r="Q50" s="22" t="s">
        <v>23</v>
      </c>
      <c r="R50" s="32"/>
      <c r="S50" s="43"/>
    </row>
    <row r="51" spans="1:19" ht="22.5">
      <c r="A51" s="25" t="s">
        <v>24</v>
      </c>
      <c r="B51" s="26" t="s">
        <v>275</v>
      </c>
      <c r="C51" s="27"/>
      <c r="D51" s="28" t="s">
        <v>276</v>
      </c>
      <c r="E51" s="28"/>
      <c r="F51" s="129" t="s">
        <v>2316</v>
      </c>
      <c r="G51" s="29" t="s">
        <v>2317</v>
      </c>
      <c r="H51" s="31" t="s">
        <v>2318</v>
      </c>
      <c r="I51" s="30" t="s">
        <v>2319</v>
      </c>
      <c r="J51" s="30" t="s">
        <v>32</v>
      </c>
      <c r="K51" s="18" t="s">
        <v>19</v>
      </c>
      <c r="L51" s="19" t="s">
        <v>552</v>
      </c>
      <c r="M51" s="19">
        <v>48.72</v>
      </c>
      <c r="N51" s="19">
        <v>2.1</v>
      </c>
      <c r="O51" s="21">
        <v>49.74</v>
      </c>
      <c r="P51" s="31" t="s">
        <v>609</v>
      </c>
      <c r="Q51" s="22" t="s">
        <v>42</v>
      </c>
      <c r="R51" s="32"/>
      <c r="S51" s="33"/>
    </row>
    <row r="52" spans="1:19" ht="22.5">
      <c r="A52" s="25" t="s">
        <v>24</v>
      </c>
      <c r="B52" s="26" t="s">
        <v>275</v>
      </c>
      <c r="C52" s="27"/>
      <c r="D52" s="28" t="s">
        <v>276</v>
      </c>
      <c r="E52" s="28"/>
      <c r="F52" s="129" t="s">
        <v>2343</v>
      </c>
      <c r="G52" s="29" t="s">
        <v>2344</v>
      </c>
      <c r="H52" s="31" t="s">
        <v>2345</v>
      </c>
      <c r="I52" s="30" t="s">
        <v>2346</v>
      </c>
      <c r="J52" s="30" t="s">
        <v>32</v>
      </c>
      <c r="K52" s="18" t="s">
        <v>19</v>
      </c>
      <c r="L52" s="19" t="s">
        <v>63</v>
      </c>
      <c r="M52" s="19">
        <v>26.98</v>
      </c>
      <c r="N52" s="19">
        <v>5.5</v>
      </c>
      <c r="O52" s="21">
        <v>28.46</v>
      </c>
      <c r="P52" s="31" t="s">
        <v>22</v>
      </c>
      <c r="Q52" s="22" t="s">
        <v>23</v>
      </c>
      <c r="R52" s="32"/>
      <c r="S52" s="33"/>
    </row>
    <row r="53" spans="1:19" ht="33.75">
      <c r="A53" s="25" t="s">
        <v>24</v>
      </c>
      <c r="B53" s="26" t="s">
        <v>275</v>
      </c>
      <c r="C53" s="27"/>
      <c r="D53" s="28" t="s">
        <v>276</v>
      </c>
      <c r="E53" s="28"/>
      <c r="F53" s="129" t="s">
        <v>408</v>
      </c>
      <c r="G53" s="29" t="s">
        <v>409</v>
      </c>
      <c r="H53" s="37" t="s">
        <v>410</v>
      </c>
      <c r="I53" s="38" t="s">
        <v>411</v>
      </c>
      <c r="J53" s="30"/>
      <c r="K53" s="18" t="s">
        <v>19</v>
      </c>
      <c r="L53" s="19" t="s">
        <v>20</v>
      </c>
      <c r="M53" s="19">
        <v>34.630000000000003</v>
      </c>
      <c r="N53" s="19">
        <v>5.5</v>
      </c>
      <c r="O53" s="21">
        <v>36.53</v>
      </c>
      <c r="P53" s="31" t="s">
        <v>22</v>
      </c>
      <c r="Q53" s="22" t="s">
        <v>23</v>
      </c>
      <c r="R53" s="32"/>
      <c r="S53" s="33"/>
    </row>
    <row r="54" spans="1:19" ht="22.5">
      <c r="A54" s="25" t="s">
        <v>24</v>
      </c>
      <c r="B54" s="26" t="s">
        <v>275</v>
      </c>
      <c r="C54" s="27"/>
      <c r="D54" s="28" t="s">
        <v>276</v>
      </c>
      <c r="E54" s="28"/>
      <c r="F54" s="129" t="s">
        <v>2369</v>
      </c>
      <c r="G54" s="29" t="s">
        <v>2370</v>
      </c>
      <c r="H54" s="31" t="s">
        <v>2371</v>
      </c>
      <c r="I54" s="30" t="s">
        <v>973</v>
      </c>
      <c r="J54" s="30" t="s">
        <v>18</v>
      </c>
      <c r="K54" s="18" t="s">
        <v>19</v>
      </c>
      <c r="L54" s="19" t="s">
        <v>41</v>
      </c>
      <c r="M54" s="19">
        <v>329.39</v>
      </c>
      <c r="N54" s="19">
        <v>5.5</v>
      </c>
      <c r="O54" s="21">
        <v>347.51</v>
      </c>
      <c r="P54" s="31" t="s">
        <v>45</v>
      </c>
      <c r="Q54" s="22" t="s">
        <v>42</v>
      </c>
      <c r="R54" s="32"/>
      <c r="S54" s="33"/>
    </row>
    <row r="55" spans="1:19" ht="33.75">
      <c r="A55" s="25" t="s">
        <v>24</v>
      </c>
      <c r="B55" s="26" t="s">
        <v>275</v>
      </c>
      <c r="C55" s="27"/>
      <c r="D55" s="28" t="s">
        <v>276</v>
      </c>
      <c r="E55" s="28"/>
      <c r="F55" s="154" t="s">
        <v>2497</v>
      </c>
      <c r="G55" s="29"/>
      <c r="H55" s="62" t="s">
        <v>2498</v>
      </c>
      <c r="I55" s="62" t="s">
        <v>2499</v>
      </c>
      <c r="J55" s="62" t="s">
        <v>32</v>
      </c>
      <c r="K55" s="47" t="s">
        <v>181</v>
      </c>
      <c r="L55" s="19" t="s">
        <v>478</v>
      </c>
      <c r="M55" s="19">
        <v>27.9</v>
      </c>
      <c r="N55" s="19">
        <v>2.1</v>
      </c>
      <c r="O55" s="21">
        <v>28.49</v>
      </c>
      <c r="P55" s="31" t="s">
        <v>22</v>
      </c>
      <c r="Q55" s="22" t="s">
        <v>23</v>
      </c>
      <c r="R55" s="32"/>
      <c r="S55" s="33"/>
    </row>
    <row r="56" spans="1:19" ht="22.5">
      <c r="A56" s="25" t="s">
        <v>24</v>
      </c>
      <c r="B56" s="26" t="s">
        <v>275</v>
      </c>
      <c r="C56" s="27"/>
      <c r="D56" s="28" t="s">
        <v>276</v>
      </c>
      <c r="E56" s="28"/>
      <c r="F56" s="129" t="s">
        <v>2596</v>
      </c>
      <c r="G56" s="66" t="s">
        <v>2597</v>
      </c>
      <c r="H56" s="31" t="s">
        <v>2598</v>
      </c>
      <c r="I56" s="30" t="s">
        <v>2599</v>
      </c>
      <c r="J56" s="30" t="s">
        <v>32</v>
      </c>
      <c r="K56" s="18" t="s">
        <v>19</v>
      </c>
      <c r="L56" s="19" t="s">
        <v>20</v>
      </c>
      <c r="M56" s="19">
        <v>26.14</v>
      </c>
      <c r="N56" s="19">
        <v>0</v>
      </c>
      <c r="O56" s="21">
        <v>26.14</v>
      </c>
      <c r="P56" s="31" t="s">
        <v>22</v>
      </c>
      <c r="Q56" s="22" t="s">
        <v>23</v>
      </c>
      <c r="R56" s="32"/>
      <c r="S56" s="33"/>
    </row>
    <row r="57" spans="1:19">
      <c r="O57" s="4">
        <f>SUM(O2:O56)</f>
        <v>3889.6799999999989</v>
      </c>
    </row>
  </sheetData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opLeftCell="A27" zoomScaleNormal="100" workbookViewId="0">
      <selection activeCell="O45" sqref="O45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166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172" customWidth="1"/>
    <col min="17" max="18" width="10.7109375" style="3" customWidth="1"/>
    <col min="19" max="19" width="10.7109375" style="5" customWidth="1"/>
    <col min="20" max="1005" width="10.7109375" style="3" customWidth="1"/>
    <col min="1006" max="1016" width="9.140625" style="3" customWidth="1"/>
    <col min="1017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167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23" t="s">
        <v>16</v>
      </c>
      <c r="R1" s="7" t="s">
        <v>17</v>
      </c>
      <c r="S1" s="14"/>
    </row>
    <row r="2" spans="1:19" ht="22.5">
      <c r="A2" s="25" t="s">
        <v>24</v>
      </c>
      <c r="B2" s="26" t="s">
        <v>53</v>
      </c>
      <c r="C2" s="27" t="s">
        <v>26</v>
      </c>
      <c r="D2" s="28" t="s">
        <v>54</v>
      </c>
      <c r="E2" s="69"/>
      <c r="F2" s="153" t="s">
        <v>55</v>
      </c>
      <c r="G2" s="52" t="s">
        <v>56</v>
      </c>
      <c r="H2" s="70" t="s">
        <v>57</v>
      </c>
      <c r="I2" s="72" t="s">
        <v>58</v>
      </c>
      <c r="J2" s="30" t="s">
        <v>32</v>
      </c>
      <c r="K2" s="18" t="s">
        <v>19</v>
      </c>
      <c r="L2" s="19" t="s">
        <v>20</v>
      </c>
      <c r="M2" s="19">
        <v>44.73</v>
      </c>
      <c r="N2" s="19">
        <v>2.1</v>
      </c>
      <c r="O2" s="21">
        <v>45.67</v>
      </c>
      <c r="P2" s="31" t="s">
        <v>22</v>
      </c>
      <c r="Q2" s="22" t="s">
        <v>23</v>
      </c>
      <c r="R2" s="32">
        <v>2</v>
      </c>
      <c r="S2" s="33" t="s">
        <v>59</v>
      </c>
    </row>
    <row r="3" spans="1:19" ht="22.5">
      <c r="A3" s="25" t="s">
        <v>24</v>
      </c>
      <c r="B3" s="26" t="s">
        <v>53</v>
      </c>
      <c r="C3" s="27"/>
      <c r="D3" s="28" t="s">
        <v>54</v>
      </c>
      <c r="E3" s="28"/>
      <c r="F3" s="129" t="s">
        <v>77</v>
      </c>
      <c r="G3" s="29" t="s">
        <v>78</v>
      </c>
      <c r="H3" s="31" t="s">
        <v>79</v>
      </c>
      <c r="I3" s="30" t="s">
        <v>80</v>
      </c>
      <c r="J3" s="30" t="s">
        <v>32</v>
      </c>
      <c r="K3" s="18" t="s">
        <v>19</v>
      </c>
      <c r="L3" s="19" t="s">
        <v>20</v>
      </c>
      <c r="M3" s="19">
        <v>81.2</v>
      </c>
      <c r="N3" s="19">
        <v>0</v>
      </c>
      <c r="O3" s="21">
        <v>81.2</v>
      </c>
      <c r="P3" s="31" t="s">
        <v>22</v>
      </c>
      <c r="Q3" s="22" t="s">
        <v>23</v>
      </c>
      <c r="R3" s="32">
        <v>2</v>
      </c>
      <c r="S3" s="33" t="s">
        <v>59</v>
      </c>
    </row>
    <row r="4" spans="1:19" ht="22.5">
      <c r="A4" s="25" t="s">
        <v>24</v>
      </c>
      <c r="B4" s="26" t="s">
        <v>53</v>
      </c>
      <c r="C4" s="27"/>
      <c r="D4" s="28" t="s">
        <v>54</v>
      </c>
      <c r="E4" s="28"/>
      <c r="F4" s="129" t="s">
        <v>1075</v>
      </c>
      <c r="G4" s="29" t="s">
        <v>1076</v>
      </c>
      <c r="H4" s="31" t="s">
        <v>1077</v>
      </c>
      <c r="I4" s="30" t="s">
        <v>1078</v>
      </c>
      <c r="J4" s="30" t="s">
        <v>32</v>
      </c>
      <c r="K4" s="18" t="s">
        <v>19</v>
      </c>
      <c r="L4" s="19" t="s">
        <v>20</v>
      </c>
      <c r="M4" s="19">
        <v>76.790000000000006</v>
      </c>
      <c r="N4" s="19">
        <v>2.1</v>
      </c>
      <c r="O4" s="21">
        <v>78.400000000000006</v>
      </c>
      <c r="P4" s="31" t="s">
        <v>22</v>
      </c>
      <c r="Q4" s="22" t="s">
        <v>23</v>
      </c>
      <c r="R4" s="32">
        <v>3</v>
      </c>
      <c r="S4" s="33" t="s">
        <v>1079</v>
      </c>
    </row>
    <row r="5" spans="1:19" ht="22.5">
      <c r="A5" s="25" t="s">
        <v>24</v>
      </c>
      <c r="B5" s="26" t="s">
        <v>53</v>
      </c>
      <c r="C5" s="27"/>
      <c r="D5" s="28" t="s">
        <v>54</v>
      </c>
      <c r="E5" s="28"/>
      <c r="F5" s="129" t="s">
        <v>1123</v>
      </c>
      <c r="G5" s="29" t="s">
        <v>1124</v>
      </c>
      <c r="H5" s="31" t="s">
        <v>1125</v>
      </c>
      <c r="I5" s="30" t="s">
        <v>534</v>
      </c>
      <c r="J5" s="30" t="s">
        <v>32</v>
      </c>
      <c r="K5" s="18" t="s">
        <v>19</v>
      </c>
      <c r="L5" s="19" t="s">
        <v>20</v>
      </c>
      <c r="M5" s="19">
        <v>49.6</v>
      </c>
      <c r="N5" s="19">
        <v>2.1</v>
      </c>
      <c r="O5" s="21">
        <v>50.64</v>
      </c>
      <c r="P5" s="31" t="s">
        <v>22</v>
      </c>
      <c r="Q5" s="22" t="s">
        <v>23</v>
      </c>
      <c r="R5" s="32"/>
      <c r="S5" s="43"/>
    </row>
    <row r="6" spans="1:19" ht="22.5">
      <c r="A6" s="25" t="s">
        <v>24</v>
      </c>
      <c r="B6" s="26" t="s">
        <v>53</v>
      </c>
      <c r="C6" s="27"/>
      <c r="D6" s="28" t="s">
        <v>54</v>
      </c>
      <c r="E6" s="28"/>
      <c r="F6" s="129" t="s">
        <v>1126</v>
      </c>
      <c r="G6" s="29" t="s">
        <v>1127</v>
      </c>
      <c r="H6" s="31" t="s">
        <v>1128</v>
      </c>
      <c r="I6" s="30" t="s">
        <v>534</v>
      </c>
      <c r="J6" s="30" t="s">
        <v>32</v>
      </c>
      <c r="K6" s="18" t="s">
        <v>19</v>
      </c>
      <c r="L6" s="19" t="s">
        <v>20</v>
      </c>
      <c r="M6" s="19">
        <v>51.1</v>
      </c>
      <c r="N6" s="19">
        <v>2.1</v>
      </c>
      <c r="O6" s="21">
        <v>52.17</v>
      </c>
      <c r="P6" s="31" t="s">
        <v>22</v>
      </c>
      <c r="Q6" s="22" t="s">
        <v>23</v>
      </c>
      <c r="R6" s="32">
        <v>2</v>
      </c>
      <c r="S6" s="33" t="s">
        <v>1129</v>
      </c>
    </row>
    <row r="7" spans="1:19" ht="22.5">
      <c r="A7" s="25" t="s">
        <v>24</v>
      </c>
      <c r="B7" s="26" t="s">
        <v>53</v>
      </c>
      <c r="C7" s="27"/>
      <c r="D7" s="28" t="s">
        <v>54</v>
      </c>
      <c r="E7" s="28"/>
      <c r="F7" s="129" t="s">
        <v>1130</v>
      </c>
      <c r="G7" s="29" t="s">
        <v>1131</v>
      </c>
      <c r="H7" s="31" t="s">
        <v>1132</v>
      </c>
      <c r="I7" s="30" t="s">
        <v>534</v>
      </c>
      <c r="J7" s="30" t="s">
        <v>32</v>
      </c>
      <c r="K7" s="18" t="s">
        <v>19</v>
      </c>
      <c r="L7" s="19" t="s">
        <v>20</v>
      </c>
      <c r="M7" s="19">
        <v>51.1</v>
      </c>
      <c r="N7" s="19">
        <v>2.1</v>
      </c>
      <c r="O7" s="21">
        <v>52.17</v>
      </c>
      <c r="P7" s="31" t="s">
        <v>22</v>
      </c>
      <c r="Q7" s="22" t="s">
        <v>23</v>
      </c>
      <c r="R7" s="32">
        <v>2</v>
      </c>
      <c r="S7" s="33" t="s">
        <v>1129</v>
      </c>
    </row>
    <row r="8" spans="1:19" ht="22.5">
      <c r="A8" s="25" t="s">
        <v>24</v>
      </c>
      <c r="B8" s="26" t="s">
        <v>53</v>
      </c>
      <c r="C8" s="27"/>
      <c r="D8" s="28" t="s">
        <v>54</v>
      </c>
      <c r="E8" s="28"/>
      <c r="F8" s="129" t="s">
        <v>1146</v>
      </c>
      <c r="G8" s="29" t="s">
        <v>1147</v>
      </c>
      <c r="H8" s="31" t="s">
        <v>1148</v>
      </c>
      <c r="I8" s="30" t="s">
        <v>760</v>
      </c>
      <c r="J8" s="30" t="s">
        <v>32</v>
      </c>
      <c r="K8" s="18" t="s">
        <v>19</v>
      </c>
      <c r="L8" s="19" t="s">
        <v>20</v>
      </c>
      <c r="M8" s="19">
        <v>55.67</v>
      </c>
      <c r="N8" s="19">
        <v>2.1</v>
      </c>
      <c r="O8" s="21">
        <v>56.84</v>
      </c>
      <c r="P8" s="31" t="s">
        <v>22</v>
      </c>
      <c r="Q8" s="22" t="s">
        <v>23</v>
      </c>
      <c r="R8" s="32"/>
      <c r="S8" s="33"/>
    </row>
    <row r="9" spans="1:19" ht="48.75">
      <c r="A9" s="25" t="s">
        <v>24</v>
      </c>
      <c r="B9" s="26" t="s">
        <v>53</v>
      </c>
      <c r="C9" s="46" t="s">
        <v>26</v>
      </c>
      <c r="D9" s="28" t="s">
        <v>54</v>
      </c>
      <c r="E9" s="28"/>
      <c r="F9" s="129" t="s">
        <v>451</v>
      </c>
      <c r="G9" s="29" t="s">
        <v>456</v>
      </c>
      <c r="H9" s="31" t="s">
        <v>455</v>
      </c>
      <c r="I9" s="30" t="s">
        <v>453</v>
      </c>
      <c r="J9" s="30" t="s">
        <v>18</v>
      </c>
      <c r="K9" s="18" t="s">
        <v>19</v>
      </c>
      <c r="L9" s="19" t="s">
        <v>20</v>
      </c>
      <c r="M9" s="19">
        <v>148.13</v>
      </c>
      <c r="N9" s="19">
        <v>2.1</v>
      </c>
      <c r="O9" s="21">
        <v>151.24</v>
      </c>
      <c r="P9" s="31" t="s">
        <v>22</v>
      </c>
      <c r="Q9" s="22" t="s">
        <v>23</v>
      </c>
      <c r="R9" s="35">
        <v>7</v>
      </c>
      <c r="S9" s="33" t="s">
        <v>454</v>
      </c>
    </row>
    <row r="10" spans="1:19" ht="22.5">
      <c r="A10" s="25" t="s">
        <v>24</v>
      </c>
      <c r="B10" s="26" t="s">
        <v>53</v>
      </c>
      <c r="C10" s="27"/>
      <c r="D10" s="28" t="s">
        <v>54</v>
      </c>
      <c r="E10" s="28"/>
      <c r="F10" s="129" t="s">
        <v>1171</v>
      </c>
      <c r="G10" s="29" t="s">
        <v>1172</v>
      </c>
      <c r="H10" s="31" t="s">
        <v>1173</v>
      </c>
      <c r="I10" s="30" t="s">
        <v>1174</v>
      </c>
      <c r="J10" s="30" t="s">
        <v>32</v>
      </c>
      <c r="K10" s="18" t="s">
        <v>19</v>
      </c>
      <c r="L10" s="19" t="s">
        <v>20</v>
      </c>
      <c r="M10" s="19">
        <v>58.66</v>
      </c>
      <c r="N10" s="19">
        <v>2.1</v>
      </c>
      <c r="O10" s="21">
        <v>59.89</v>
      </c>
      <c r="P10" s="31" t="s">
        <v>22</v>
      </c>
      <c r="Q10" s="22" t="s">
        <v>23</v>
      </c>
      <c r="R10" s="32">
        <v>2</v>
      </c>
      <c r="S10" s="33" t="s">
        <v>1129</v>
      </c>
    </row>
    <row r="11" spans="1:19" ht="67.5">
      <c r="A11" s="25" t="s">
        <v>24</v>
      </c>
      <c r="B11" s="26" t="s">
        <v>53</v>
      </c>
      <c r="C11" s="46"/>
      <c r="D11" s="28" t="s">
        <v>54</v>
      </c>
      <c r="E11" s="28"/>
      <c r="F11" s="129" t="s">
        <v>1191</v>
      </c>
      <c r="G11" s="29" t="s">
        <v>1192</v>
      </c>
      <c r="H11" s="31" t="s">
        <v>1193</v>
      </c>
      <c r="I11" s="30" t="s">
        <v>1194</v>
      </c>
      <c r="J11" s="30" t="s">
        <v>18</v>
      </c>
      <c r="K11" s="18" t="s">
        <v>19</v>
      </c>
      <c r="L11" s="19" t="s">
        <v>20</v>
      </c>
      <c r="M11" s="19">
        <v>414.22</v>
      </c>
      <c r="N11" s="19">
        <v>2.1</v>
      </c>
      <c r="O11" s="21">
        <v>422.92</v>
      </c>
      <c r="P11" s="31" t="s">
        <v>22</v>
      </c>
      <c r="Q11" s="22" t="s">
        <v>23</v>
      </c>
      <c r="R11" s="35">
        <v>7</v>
      </c>
      <c r="S11" s="45" t="s">
        <v>1195</v>
      </c>
    </row>
    <row r="12" spans="1:19" ht="24">
      <c r="A12" s="25" t="s">
        <v>24</v>
      </c>
      <c r="B12" s="26" t="s">
        <v>53</v>
      </c>
      <c r="C12" s="27"/>
      <c r="D12" s="28" t="s">
        <v>54</v>
      </c>
      <c r="E12" s="28"/>
      <c r="F12" s="158" t="s">
        <v>1226</v>
      </c>
      <c r="G12" s="29" t="s">
        <v>1227</v>
      </c>
      <c r="H12" s="31" t="s">
        <v>1228</v>
      </c>
      <c r="I12" s="30" t="s">
        <v>1185</v>
      </c>
      <c r="J12" s="30" t="s">
        <v>32</v>
      </c>
      <c r="K12" s="18" t="s">
        <v>19</v>
      </c>
      <c r="L12" s="19" t="s">
        <v>41</v>
      </c>
      <c r="M12" s="19">
        <v>169.93</v>
      </c>
      <c r="N12" s="19">
        <v>2.1</v>
      </c>
      <c r="O12" s="21">
        <v>173.5</v>
      </c>
      <c r="P12" s="31" t="s">
        <v>553</v>
      </c>
      <c r="Q12" s="22" t="s">
        <v>42</v>
      </c>
      <c r="R12" s="32"/>
      <c r="S12" s="33"/>
    </row>
    <row r="13" spans="1:19" ht="29.25">
      <c r="A13" s="25" t="s">
        <v>24</v>
      </c>
      <c r="B13" s="26" t="s">
        <v>53</v>
      </c>
      <c r="C13" s="27" t="s">
        <v>26</v>
      </c>
      <c r="D13" s="28" t="s">
        <v>54</v>
      </c>
      <c r="E13" s="28"/>
      <c r="F13" s="129" t="s">
        <v>1248</v>
      </c>
      <c r="G13" s="29" t="s">
        <v>1249</v>
      </c>
      <c r="H13" s="31" t="s">
        <v>1246</v>
      </c>
      <c r="I13" s="30" t="s">
        <v>217</v>
      </c>
      <c r="J13" s="30" t="s">
        <v>32</v>
      </c>
      <c r="K13" s="18" t="s">
        <v>19</v>
      </c>
      <c r="L13" s="19" t="s">
        <v>20</v>
      </c>
      <c r="M13" s="19">
        <v>46.58</v>
      </c>
      <c r="N13" s="19">
        <v>5.5</v>
      </c>
      <c r="O13" s="21">
        <v>49.14</v>
      </c>
      <c r="P13" s="31" t="s">
        <v>22</v>
      </c>
      <c r="Q13" s="22" t="s">
        <v>23</v>
      </c>
      <c r="R13" s="32">
        <v>3</v>
      </c>
      <c r="S13" s="33" t="s">
        <v>1247</v>
      </c>
    </row>
    <row r="14" spans="1:19" ht="24">
      <c r="A14" s="25" t="s">
        <v>24</v>
      </c>
      <c r="B14" s="26" t="s">
        <v>53</v>
      </c>
      <c r="C14" s="27"/>
      <c r="D14" s="28" t="s">
        <v>54</v>
      </c>
      <c r="E14" s="28"/>
      <c r="F14" s="129" t="s">
        <v>1277</v>
      </c>
      <c r="G14" s="29" t="s">
        <v>1278</v>
      </c>
      <c r="H14" s="31" t="s">
        <v>1279</v>
      </c>
      <c r="I14" s="30" t="s">
        <v>1280</v>
      </c>
      <c r="J14" s="30" t="s">
        <v>32</v>
      </c>
      <c r="K14" s="18" t="s">
        <v>19</v>
      </c>
      <c r="L14" s="19" t="s">
        <v>20</v>
      </c>
      <c r="M14" s="19">
        <v>16.73</v>
      </c>
      <c r="N14" s="19">
        <v>0</v>
      </c>
      <c r="O14" s="21">
        <v>16.73</v>
      </c>
      <c r="P14" s="31" t="s">
        <v>22</v>
      </c>
      <c r="Q14" s="22" t="s">
        <v>23</v>
      </c>
      <c r="R14" s="32">
        <v>2</v>
      </c>
      <c r="S14" s="33" t="s">
        <v>1281</v>
      </c>
    </row>
    <row r="15" spans="1:19" ht="29.25">
      <c r="A15" s="25" t="s">
        <v>24</v>
      </c>
      <c r="B15" s="26" t="s">
        <v>53</v>
      </c>
      <c r="C15" s="27"/>
      <c r="D15" s="28" t="s">
        <v>54</v>
      </c>
      <c r="E15" s="28"/>
      <c r="F15" s="129" t="s">
        <v>1286</v>
      </c>
      <c r="G15" s="29" t="s">
        <v>1287</v>
      </c>
      <c r="H15" s="31" t="s">
        <v>1288</v>
      </c>
      <c r="I15" s="34" t="s">
        <v>1289</v>
      </c>
      <c r="J15" s="38" t="s">
        <v>32</v>
      </c>
      <c r="K15" s="18" t="s">
        <v>19</v>
      </c>
      <c r="L15" s="19" t="s">
        <v>20</v>
      </c>
      <c r="M15" s="19">
        <v>48.71</v>
      </c>
      <c r="N15" s="19">
        <v>2.1</v>
      </c>
      <c r="O15" s="21">
        <v>49.73</v>
      </c>
      <c r="P15" s="31" t="s">
        <v>22</v>
      </c>
      <c r="Q15" s="22" t="s">
        <v>23</v>
      </c>
      <c r="R15" s="32">
        <v>4</v>
      </c>
      <c r="S15" s="33" t="s">
        <v>1290</v>
      </c>
    </row>
    <row r="16" spans="1:19" ht="22.5">
      <c r="A16" s="25" t="s">
        <v>24</v>
      </c>
      <c r="B16" s="26" t="s">
        <v>53</v>
      </c>
      <c r="C16" s="27"/>
      <c r="D16" s="28" t="s">
        <v>54</v>
      </c>
      <c r="E16" s="28"/>
      <c r="F16" s="129" t="s">
        <v>1313</v>
      </c>
      <c r="G16" s="34" t="s">
        <v>1309</v>
      </c>
      <c r="H16" s="37" t="s">
        <v>1310</v>
      </c>
      <c r="I16" s="38" t="s">
        <v>1311</v>
      </c>
      <c r="J16" s="30"/>
      <c r="K16" s="53" t="s">
        <v>19</v>
      </c>
      <c r="L16" s="19" t="s">
        <v>20</v>
      </c>
      <c r="M16" s="19">
        <v>53.68</v>
      </c>
      <c r="N16" s="19">
        <v>2.1</v>
      </c>
      <c r="O16" s="21">
        <v>54.81</v>
      </c>
      <c r="P16" s="31" t="s">
        <v>22</v>
      </c>
      <c r="Q16" s="22" t="s">
        <v>23</v>
      </c>
      <c r="R16" s="32">
        <v>3</v>
      </c>
      <c r="S16" s="33" t="s">
        <v>1312</v>
      </c>
    </row>
    <row r="17" spans="1:19" ht="22.5">
      <c r="A17" s="25" t="s">
        <v>24</v>
      </c>
      <c r="B17" s="26" t="s">
        <v>53</v>
      </c>
      <c r="C17" s="27"/>
      <c r="D17" s="28" t="s">
        <v>54</v>
      </c>
      <c r="E17" s="28"/>
      <c r="F17" s="129" t="s">
        <v>1338</v>
      </c>
      <c r="G17" s="29" t="s">
        <v>1339</v>
      </c>
      <c r="H17" s="31" t="s">
        <v>1340</v>
      </c>
      <c r="I17" s="30" t="s">
        <v>1341</v>
      </c>
      <c r="J17" s="30" t="s">
        <v>32</v>
      </c>
      <c r="K17" s="18" t="s">
        <v>19</v>
      </c>
      <c r="L17" s="19" t="s">
        <v>41</v>
      </c>
      <c r="M17" s="19">
        <v>91.35</v>
      </c>
      <c r="N17" s="19">
        <v>2.1</v>
      </c>
      <c r="O17" s="21">
        <v>93.27</v>
      </c>
      <c r="P17" s="31" t="s">
        <v>553</v>
      </c>
      <c r="Q17" s="22" t="s">
        <v>42</v>
      </c>
      <c r="R17" s="32"/>
      <c r="S17" s="33"/>
    </row>
    <row r="18" spans="1:19" ht="29.25">
      <c r="A18" s="25" t="s">
        <v>24</v>
      </c>
      <c r="B18" s="26" t="s">
        <v>53</v>
      </c>
      <c r="C18" s="27"/>
      <c r="D18" s="28" t="s">
        <v>54</v>
      </c>
      <c r="E18" s="28"/>
      <c r="F18" s="129" t="s">
        <v>1467</v>
      </c>
      <c r="G18" s="29" t="s">
        <v>1468</v>
      </c>
      <c r="H18" s="31" t="s">
        <v>1469</v>
      </c>
      <c r="I18" s="30" t="s">
        <v>1470</v>
      </c>
      <c r="J18" s="30" t="s">
        <v>32</v>
      </c>
      <c r="K18" s="18" t="s">
        <v>19</v>
      </c>
      <c r="L18" s="19" t="s">
        <v>20</v>
      </c>
      <c r="M18" s="19">
        <v>38.479999999999997</v>
      </c>
      <c r="N18" s="19">
        <v>5.5</v>
      </c>
      <c r="O18" s="21">
        <v>40.6</v>
      </c>
      <c r="P18" s="31" t="s">
        <v>22</v>
      </c>
      <c r="Q18" s="22" t="s">
        <v>23</v>
      </c>
      <c r="R18" s="32">
        <v>3</v>
      </c>
      <c r="S18" s="33" t="s">
        <v>1471</v>
      </c>
    </row>
    <row r="19" spans="1:19" ht="22.5">
      <c r="A19" s="25" t="s">
        <v>24</v>
      </c>
      <c r="B19" s="26" t="s">
        <v>53</v>
      </c>
      <c r="C19" s="27"/>
      <c r="D19" s="28" t="s">
        <v>54</v>
      </c>
      <c r="E19" s="28"/>
      <c r="F19" s="129" t="s">
        <v>1475</v>
      </c>
      <c r="G19" s="29" t="s">
        <v>1476</v>
      </c>
      <c r="H19" s="31" t="s">
        <v>1477</v>
      </c>
      <c r="I19" s="30" t="s">
        <v>1475</v>
      </c>
      <c r="J19" s="30" t="s">
        <v>32</v>
      </c>
      <c r="K19" s="18" t="s">
        <v>19</v>
      </c>
      <c r="L19" s="19" t="s">
        <v>20</v>
      </c>
      <c r="M19" s="19">
        <v>61.52</v>
      </c>
      <c r="N19" s="19">
        <v>2.1</v>
      </c>
      <c r="O19" s="21">
        <v>62.81</v>
      </c>
      <c r="P19" s="31" t="s">
        <v>22</v>
      </c>
      <c r="Q19" s="22" t="s">
        <v>23</v>
      </c>
      <c r="R19" s="32"/>
      <c r="S19" s="33"/>
    </row>
    <row r="20" spans="1:19" ht="22.5">
      <c r="A20" s="25" t="s">
        <v>24</v>
      </c>
      <c r="B20" s="26" t="s">
        <v>53</v>
      </c>
      <c r="C20" s="27"/>
      <c r="D20" s="28" t="s">
        <v>54</v>
      </c>
      <c r="E20" s="28"/>
      <c r="F20" s="129" t="s">
        <v>1478</v>
      </c>
      <c r="G20" s="29" t="s">
        <v>1479</v>
      </c>
      <c r="H20" s="31" t="s">
        <v>1480</v>
      </c>
      <c r="I20" s="30" t="s">
        <v>1481</v>
      </c>
      <c r="J20" s="30" t="s">
        <v>18</v>
      </c>
      <c r="K20" s="18" t="s">
        <v>19</v>
      </c>
      <c r="L20" s="19" t="s">
        <v>41</v>
      </c>
      <c r="M20" s="19">
        <v>129.51</v>
      </c>
      <c r="N20" s="19" t="s">
        <v>44</v>
      </c>
      <c r="O20" s="21">
        <v>132.43</v>
      </c>
      <c r="P20" s="31" t="s">
        <v>553</v>
      </c>
      <c r="Q20" s="22" t="s">
        <v>42</v>
      </c>
      <c r="R20" s="32">
        <v>2</v>
      </c>
      <c r="S20" s="33" t="s">
        <v>1482</v>
      </c>
    </row>
    <row r="21" spans="1:19" ht="22.5">
      <c r="A21" s="25" t="s">
        <v>24</v>
      </c>
      <c r="B21" s="26" t="s">
        <v>53</v>
      </c>
      <c r="C21" s="27"/>
      <c r="D21" s="28" t="s">
        <v>54</v>
      </c>
      <c r="E21" s="28"/>
      <c r="F21" s="129" t="s">
        <v>1534</v>
      </c>
      <c r="G21" s="29" t="s">
        <v>1535</v>
      </c>
      <c r="H21" s="31" t="s">
        <v>1536</v>
      </c>
      <c r="I21" s="30" t="s">
        <v>1537</v>
      </c>
      <c r="J21" s="30" t="s">
        <v>32</v>
      </c>
      <c r="K21" s="18" t="s">
        <v>19</v>
      </c>
      <c r="L21" s="19" t="s">
        <v>20</v>
      </c>
      <c r="M21" s="19">
        <v>19.88</v>
      </c>
      <c r="N21" s="19">
        <v>2.1</v>
      </c>
      <c r="O21" s="21">
        <v>20.3</v>
      </c>
      <c r="P21" s="31" t="s">
        <v>22</v>
      </c>
      <c r="Q21" s="22" t="s">
        <v>23</v>
      </c>
      <c r="R21" s="32"/>
      <c r="S21" s="33"/>
    </row>
    <row r="22" spans="1:19" ht="24">
      <c r="A22" s="25" t="s">
        <v>24</v>
      </c>
      <c r="B22" s="26" t="s">
        <v>53</v>
      </c>
      <c r="C22" s="27"/>
      <c r="D22" s="28" t="s">
        <v>54</v>
      </c>
      <c r="E22" s="28"/>
      <c r="F22" s="129" t="s">
        <v>1630</v>
      </c>
      <c r="G22" s="29" t="s">
        <v>1631</v>
      </c>
      <c r="H22" s="31" t="s">
        <v>1632</v>
      </c>
      <c r="I22" s="30" t="s">
        <v>1633</v>
      </c>
      <c r="J22" s="30" t="s">
        <v>32</v>
      </c>
      <c r="K22" s="18" t="s">
        <v>19</v>
      </c>
      <c r="L22" s="19" t="s">
        <v>20</v>
      </c>
      <c r="M22" s="19">
        <v>44.73</v>
      </c>
      <c r="N22" s="19">
        <v>2.1</v>
      </c>
      <c r="O22" s="21">
        <v>45.67</v>
      </c>
      <c r="P22" s="31" t="s">
        <v>22</v>
      </c>
      <c r="Q22" s="22" t="s">
        <v>23</v>
      </c>
      <c r="R22" s="32"/>
      <c r="S22" s="33"/>
    </row>
    <row r="23" spans="1:19" ht="22.5">
      <c r="A23" s="25" t="s">
        <v>24</v>
      </c>
      <c r="B23" s="26" t="s">
        <v>53</v>
      </c>
      <c r="C23" s="27"/>
      <c r="D23" s="28" t="s">
        <v>54</v>
      </c>
      <c r="E23" s="28"/>
      <c r="F23" s="129" t="s">
        <v>1748</v>
      </c>
      <c r="G23" s="29" t="s">
        <v>1749</v>
      </c>
      <c r="H23" s="31" t="s">
        <v>1750</v>
      </c>
      <c r="I23" s="30" t="s">
        <v>1748</v>
      </c>
      <c r="J23" s="30" t="s">
        <v>32</v>
      </c>
      <c r="K23" s="18" t="s">
        <v>19</v>
      </c>
      <c r="L23" s="19" t="s">
        <v>20</v>
      </c>
      <c r="M23" s="19">
        <v>44.66</v>
      </c>
      <c r="N23" s="19">
        <v>0</v>
      </c>
      <c r="O23" s="21">
        <v>44.66</v>
      </c>
      <c r="P23" s="31" t="s">
        <v>22</v>
      </c>
      <c r="Q23" s="22" t="s">
        <v>23</v>
      </c>
      <c r="R23" s="35">
        <v>2</v>
      </c>
      <c r="S23" s="33" t="s">
        <v>59</v>
      </c>
    </row>
    <row r="24" spans="1:19" ht="78">
      <c r="A24" s="25" t="s">
        <v>24</v>
      </c>
      <c r="B24" s="26" t="s">
        <v>53</v>
      </c>
      <c r="C24" s="46" t="s">
        <v>26</v>
      </c>
      <c r="D24" s="28" t="s">
        <v>54</v>
      </c>
      <c r="E24" s="28"/>
      <c r="F24" s="129" t="s">
        <v>496</v>
      </c>
      <c r="G24" s="29" t="s">
        <v>497</v>
      </c>
      <c r="H24" s="31" t="s">
        <v>498</v>
      </c>
      <c r="I24" s="30" t="s">
        <v>496</v>
      </c>
      <c r="J24" s="30" t="s">
        <v>18</v>
      </c>
      <c r="K24" s="18" t="s">
        <v>19</v>
      </c>
      <c r="L24" s="19" t="s">
        <v>20</v>
      </c>
      <c r="M24" s="19">
        <v>396.65</v>
      </c>
      <c r="N24" s="19">
        <v>2.1</v>
      </c>
      <c r="O24" s="21">
        <v>404.98</v>
      </c>
      <c r="P24" s="31" t="s">
        <v>22</v>
      </c>
      <c r="Q24" s="22" t="s">
        <v>23</v>
      </c>
      <c r="R24" s="32">
        <v>12</v>
      </c>
      <c r="S24" s="33" t="s">
        <v>499</v>
      </c>
    </row>
    <row r="25" spans="1:19" ht="22.5">
      <c r="A25" s="25" t="s">
        <v>24</v>
      </c>
      <c r="B25" s="26" t="s">
        <v>53</v>
      </c>
      <c r="C25" s="27"/>
      <c r="D25" s="28" t="s">
        <v>54</v>
      </c>
      <c r="E25" s="28"/>
      <c r="F25" s="129" t="s">
        <v>1761</v>
      </c>
      <c r="G25" s="29" t="s">
        <v>1762</v>
      </c>
      <c r="H25" s="31" t="s">
        <v>1763</v>
      </c>
      <c r="I25" s="30" t="s">
        <v>1764</v>
      </c>
      <c r="J25" s="30" t="s">
        <v>32</v>
      </c>
      <c r="K25" s="18" t="s">
        <v>19</v>
      </c>
      <c r="L25" s="19" t="s">
        <v>20</v>
      </c>
      <c r="M25" s="19">
        <v>48.72</v>
      </c>
      <c r="N25" s="19">
        <v>0</v>
      </c>
      <c r="O25" s="21">
        <v>48.72</v>
      </c>
      <c r="P25" s="31" t="s">
        <v>22</v>
      </c>
      <c r="Q25" s="22" t="s">
        <v>23</v>
      </c>
      <c r="R25" s="32">
        <v>2</v>
      </c>
      <c r="S25" s="33" t="s">
        <v>1765</v>
      </c>
    </row>
    <row r="26" spans="1:19" ht="78">
      <c r="A26" s="25" t="s">
        <v>24</v>
      </c>
      <c r="B26" s="26" t="s">
        <v>53</v>
      </c>
      <c r="C26" s="27" t="s">
        <v>26</v>
      </c>
      <c r="D26" s="28" t="s">
        <v>54</v>
      </c>
      <c r="E26" s="28"/>
      <c r="F26" s="129" t="s">
        <v>1824</v>
      </c>
      <c r="G26" s="29" t="s">
        <v>1825</v>
      </c>
      <c r="H26" s="31" t="s">
        <v>1826</v>
      </c>
      <c r="I26" s="30" t="s">
        <v>1824</v>
      </c>
      <c r="J26" s="30" t="s">
        <v>18</v>
      </c>
      <c r="K26" s="18" t="s">
        <v>19</v>
      </c>
      <c r="L26" s="19" t="s">
        <v>20</v>
      </c>
      <c r="M26" s="19">
        <v>415.54</v>
      </c>
      <c r="N26" s="19">
        <v>2.1</v>
      </c>
      <c r="O26" s="21">
        <v>424.27</v>
      </c>
      <c r="P26" s="31" t="s">
        <v>22</v>
      </c>
      <c r="Q26" s="22" t="s">
        <v>23</v>
      </c>
      <c r="R26" s="35">
        <v>11</v>
      </c>
      <c r="S26" s="33" t="s">
        <v>1827</v>
      </c>
    </row>
    <row r="27" spans="1:19" ht="33.75">
      <c r="A27" s="25" t="s">
        <v>24</v>
      </c>
      <c r="B27" s="26" t="s">
        <v>53</v>
      </c>
      <c r="C27" s="27"/>
      <c r="D27" s="28" t="s">
        <v>54</v>
      </c>
      <c r="E27" s="28"/>
      <c r="F27" s="155" t="s">
        <v>1942</v>
      </c>
      <c r="G27" s="29" t="s">
        <v>1943</v>
      </c>
      <c r="H27" s="31"/>
      <c r="I27" s="38" t="s">
        <v>1944</v>
      </c>
      <c r="J27" s="30" t="s">
        <v>32</v>
      </c>
      <c r="K27" s="18" t="s">
        <v>19</v>
      </c>
      <c r="L27" s="19" t="s">
        <v>20</v>
      </c>
      <c r="M27" s="19">
        <v>0</v>
      </c>
      <c r="N27" s="19">
        <v>0</v>
      </c>
      <c r="O27" s="21">
        <v>0</v>
      </c>
      <c r="P27" s="31" t="s">
        <v>22</v>
      </c>
      <c r="Q27" s="22" t="s">
        <v>23</v>
      </c>
      <c r="R27" s="35"/>
      <c r="S27" s="33"/>
    </row>
    <row r="28" spans="1:19" ht="31.5">
      <c r="A28" s="25" t="s">
        <v>24</v>
      </c>
      <c r="B28" s="26" t="s">
        <v>53</v>
      </c>
      <c r="C28" s="27"/>
      <c r="D28" s="28" t="s">
        <v>54</v>
      </c>
      <c r="E28" s="28"/>
      <c r="F28" s="129" t="s">
        <v>1978</v>
      </c>
      <c r="G28" s="29" t="s">
        <v>1979</v>
      </c>
      <c r="H28" s="31" t="s">
        <v>1980</v>
      </c>
      <c r="I28" s="30" t="s">
        <v>1981</v>
      </c>
      <c r="J28" s="30" t="s">
        <v>32</v>
      </c>
      <c r="K28" s="18" t="s">
        <v>19</v>
      </c>
      <c r="L28" s="74" t="s">
        <v>1982</v>
      </c>
      <c r="M28" s="40"/>
      <c r="N28" s="41">
        <v>5.5</v>
      </c>
      <c r="O28" s="42">
        <v>41.96</v>
      </c>
      <c r="P28" s="31" t="s">
        <v>22</v>
      </c>
      <c r="Q28" s="22" t="s">
        <v>23</v>
      </c>
      <c r="R28" s="32">
        <v>2</v>
      </c>
      <c r="S28" s="33" t="s">
        <v>1765</v>
      </c>
    </row>
    <row r="29" spans="1:19" ht="22.5">
      <c r="A29" s="25" t="s">
        <v>24</v>
      </c>
      <c r="B29" s="26" t="s">
        <v>53</v>
      </c>
      <c r="C29" s="27"/>
      <c r="D29" s="28" t="s">
        <v>54</v>
      </c>
      <c r="E29" s="28"/>
      <c r="F29" s="129" t="s">
        <v>2009</v>
      </c>
      <c r="G29" s="29" t="s">
        <v>2010</v>
      </c>
      <c r="H29" s="31" t="s">
        <v>2011</v>
      </c>
      <c r="I29" s="30" t="s">
        <v>2012</v>
      </c>
      <c r="J29" s="30" t="s">
        <v>458</v>
      </c>
      <c r="K29" s="18" t="s">
        <v>19</v>
      </c>
      <c r="L29" s="19" t="s">
        <v>20</v>
      </c>
      <c r="M29" s="19">
        <v>54.81</v>
      </c>
      <c r="N29" s="19">
        <v>0</v>
      </c>
      <c r="O29" s="21">
        <v>54.81</v>
      </c>
      <c r="P29" s="31" t="s">
        <v>22</v>
      </c>
      <c r="Q29" s="22" t="s">
        <v>23</v>
      </c>
      <c r="R29" s="32">
        <v>2</v>
      </c>
      <c r="S29" s="33" t="s">
        <v>1765</v>
      </c>
    </row>
    <row r="30" spans="1:19" ht="22.5">
      <c r="A30" s="25" t="s">
        <v>24</v>
      </c>
      <c r="B30" s="26" t="s">
        <v>53</v>
      </c>
      <c r="C30" s="27"/>
      <c r="D30" s="28" t="s">
        <v>54</v>
      </c>
      <c r="E30" s="28"/>
      <c r="F30" s="129" t="s">
        <v>2020</v>
      </c>
      <c r="G30" s="29"/>
      <c r="H30" s="31"/>
      <c r="I30" s="30" t="s">
        <v>2021</v>
      </c>
      <c r="J30" s="30"/>
      <c r="K30" s="53" t="s">
        <v>19</v>
      </c>
      <c r="L30" s="19" t="s">
        <v>20</v>
      </c>
      <c r="M30" s="19">
        <v>44.73</v>
      </c>
      <c r="N30" s="19">
        <v>2.1</v>
      </c>
      <c r="O30" s="21">
        <v>45.67</v>
      </c>
      <c r="P30" s="31" t="s">
        <v>22</v>
      </c>
      <c r="Q30" s="22" t="s">
        <v>23</v>
      </c>
      <c r="R30" s="32"/>
      <c r="S30" s="33"/>
    </row>
    <row r="31" spans="1:19" ht="33.75">
      <c r="A31" s="25" t="s">
        <v>24</v>
      </c>
      <c r="B31" s="26" t="s">
        <v>53</v>
      </c>
      <c r="C31" s="27"/>
      <c r="D31" s="28" t="s">
        <v>54</v>
      </c>
      <c r="E31" s="28"/>
      <c r="F31" s="154" t="s">
        <v>2026</v>
      </c>
      <c r="G31" s="62" t="s">
        <v>2027</v>
      </c>
      <c r="H31" s="62" t="s">
        <v>2028</v>
      </c>
      <c r="I31" s="62" t="s">
        <v>2025</v>
      </c>
      <c r="J31" s="62" t="s">
        <v>32</v>
      </c>
      <c r="K31" s="47" t="s">
        <v>181</v>
      </c>
      <c r="L31" s="19" t="s">
        <v>41</v>
      </c>
      <c r="M31" s="19">
        <v>50.09</v>
      </c>
      <c r="N31" s="19">
        <v>2.1</v>
      </c>
      <c r="O31" s="21">
        <v>51.14</v>
      </c>
      <c r="P31" s="31" t="s">
        <v>553</v>
      </c>
      <c r="Q31" s="22" t="s">
        <v>42</v>
      </c>
      <c r="R31" s="32"/>
      <c r="S31" s="33"/>
    </row>
    <row r="32" spans="1:19" ht="22.5">
      <c r="A32" s="25" t="s">
        <v>24</v>
      </c>
      <c r="B32" s="26" t="s">
        <v>53</v>
      </c>
      <c r="C32" s="27"/>
      <c r="D32" s="28" t="s">
        <v>54</v>
      </c>
      <c r="E32" s="28"/>
      <c r="F32" s="129" t="s">
        <v>2074</v>
      </c>
      <c r="G32" s="29" t="s">
        <v>2075</v>
      </c>
      <c r="H32" s="31" t="s">
        <v>2076</v>
      </c>
      <c r="I32" s="30" t="s">
        <v>760</v>
      </c>
      <c r="J32" s="30" t="s">
        <v>32</v>
      </c>
      <c r="K32" s="18" t="s">
        <v>19</v>
      </c>
      <c r="L32" s="19" t="s">
        <v>20</v>
      </c>
      <c r="M32" s="19">
        <v>55.67</v>
      </c>
      <c r="N32" s="19">
        <v>2.1</v>
      </c>
      <c r="O32" s="21">
        <v>56.84</v>
      </c>
      <c r="P32" s="31" t="s">
        <v>22</v>
      </c>
      <c r="Q32" s="22" t="s">
        <v>23</v>
      </c>
      <c r="R32" s="32"/>
      <c r="S32" s="33"/>
    </row>
    <row r="33" spans="1:19" ht="22.5">
      <c r="A33" s="25" t="s">
        <v>24</v>
      </c>
      <c r="B33" s="26" t="s">
        <v>53</v>
      </c>
      <c r="C33" s="27"/>
      <c r="D33" s="28" t="s">
        <v>54</v>
      </c>
      <c r="E33" s="28"/>
      <c r="F33" s="129" t="s">
        <v>2080</v>
      </c>
      <c r="G33" s="29" t="s">
        <v>2081</v>
      </c>
      <c r="H33" s="31" t="s">
        <v>2082</v>
      </c>
      <c r="I33" s="30" t="s">
        <v>2083</v>
      </c>
      <c r="J33" s="30" t="s">
        <v>32</v>
      </c>
      <c r="K33" s="18" t="s">
        <v>19</v>
      </c>
      <c r="L33" s="19" t="s">
        <v>20</v>
      </c>
      <c r="M33" s="19">
        <v>29.69</v>
      </c>
      <c r="N33" s="19">
        <v>2.1</v>
      </c>
      <c r="O33" s="21">
        <v>30.31</v>
      </c>
      <c r="P33" s="31" t="s">
        <v>22</v>
      </c>
      <c r="Q33" s="22" t="s">
        <v>23</v>
      </c>
      <c r="R33" s="32"/>
      <c r="S33" s="33"/>
    </row>
    <row r="34" spans="1:19" ht="22.5">
      <c r="A34" s="25" t="s">
        <v>24</v>
      </c>
      <c r="B34" s="26" t="s">
        <v>53</v>
      </c>
      <c r="C34" s="27"/>
      <c r="D34" s="28" t="s">
        <v>54</v>
      </c>
      <c r="E34" s="28"/>
      <c r="F34" s="129" t="s">
        <v>2089</v>
      </c>
      <c r="G34" s="29" t="s">
        <v>2090</v>
      </c>
      <c r="H34" s="31" t="s">
        <v>2091</v>
      </c>
      <c r="I34" s="30" t="s">
        <v>2092</v>
      </c>
      <c r="J34" s="30" t="s">
        <v>32</v>
      </c>
      <c r="K34" s="18" t="s">
        <v>19</v>
      </c>
      <c r="L34" s="19" t="s">
        <v>20</v>
      </c>
      <c r="M34" s="19">
        <v>0</v>
      </c>
      <c r="N34" s="19">
        <v>0</v>
      </c>
      <c r="O34" s="21">
        <v>0</v>
      </c>
      <c r="P34" s="31" t="s">
        <v>22</v>
      </c>
      <c r="Q34" s="22" t="s">
        <v>23</v>
      </c>
      <c r="R34" s="32"/>
      <c r="S34" s="33"/>
    </row>
    <row r="35" spans="1:19" ht="22.5">
      <c r="A35" s="25" t="s">
        <v>24</v>
      </c>
      <c r="B35" s="26" t="s">
        <v>53</v>
      </c>
      <c r="C35" s="27"/>
      <c r="D35" s="28" t="s">
        <v>54</v>
      </c>
      <c r="E35" s="28"/>
      <c r="F35" s="129" t="s">
        <v>2121</v>
      </c>
      <c r="G35" s="29" t="s">
        <v>2122</v>
      </c>
      <c r="H35" s="31" t="s">
        <v>2123</v>
      </c>
      <c r="I35" s="30" t="s">
        <v>1481</v>
      </c>
      <c r="J35" s="30" t="s">
        <v>32</v>
      </c>
      <c r="K35" s="18" t="s">
        <v>19</v>
      </c>
      <c r="L35" s="19" t="s">
        <v>41</v>
      </c>
      <c r="M35" s="19">
        <v>125.27</v>
      </c>
      <c r="N35" s="19">
        <v>2.1</v>
      </c>
      <c r="O35" s="21">
        <v>127.9</v>
      </c>
      <c r="P35" s="31" t="s">
        <v>553</v>
      </c>
      <c r="Q35" s="22" t="s">
        <v>42</v>
      </c>
      <c r="R35" s="32"/>
      <c r="S35" s="33"/>
    </row>
    <row r="36" spans="1:19" ht="24">
      <c r="A36" s="25" t="s">
        <v>24</v>
      </c>
      <c r="B36" s="26" t="s">
        <v>53</v>
      </c>
      <c r="C36" s="27"/>
      <c r="D36" s="28" t="s">
        <v>54</v>
      </c>
      <c r="E36" s="28"/>
      <c r="F36" s="129" t="s">
        <v>2163</v>
      </c>
      <c r="G36" s="29" t="s">
        <v>2164</v>
      </c>
      <c r="H36" s="31" t="s">
        <v>2165</v>
      </c>
      <c r="I36" s="30" t="s">
        <v>535</v>
      </c>
      <c r="J36" s="30" t="s">
        <v>32</v>
      </c>
      <c r="K36" s="18" t="s">
        <v>19</v>
      </c>
      <c r="L36" s="19" t="s">
        <v>20</v>
      </c>
      <c r="M36" s="19">
        <v>103.91</v>
      </c>
      <c r="N36" s="19">
        <v>5.5</v>
      </c>
      <c r="O36" s="21">
        <v>109.63</v>
      </c>
      <c r="P36" s="31" t="s">
        <v>22</v>
      </c>
      <c r="Q36" s="22" t="s">
        <v>23</v>
      </c>
      <c r="R36" s="32">
        <v>2</v>
      </c>
      <c r="S36" s="33" t="s">
        <v>2166</v>
      </c>
    </row>
    <row r="37" spans="1:19" ht="22.5">
      <c r="A37" s="25" t="s">
        <v>24</v>
      </c>
      <c r="B37" s="26" t="s">
        <v>53</v>
      </c>
      <c r="C37" s="27" t="s">
        <v>26</v>
      </c>
      <c r="D37" s="28" t="s">
        <v>54</v>
      </c>
      <c r="E37" s="28"/>
      <c r="F37" s="129" t="s">
        <v>2285</v>
      </c>
      <c r="G37" s="29" t="s">
        <v>2286</v>
      </c>
      <c r="H37" s="31" t="s">
        <v>2287</v>
      </c>
      <c r="I37" s="30" t="s">
        <v>2288</v>
      </c>
      <c r="J37" s="30" t="s">
        <v>32</v>
      </c>
      <c r="K37" s="18" t="s">
        <v>19</v>
      </c>
      <c r="L37" s="19" t="s">
        <v>20</v>
      </c>
      <c r="M37" s="19">
        <v>63.62</v>
      </c>
      <c r="N37" s="19">
        <v>2.1</v>
      </c>
      <c r="O37" s="21">
        <v>64.959999999999994</v>
      </c>
      <c r="P37" s="31" t="s">
        <v>22</v>
      </c>
      <c r="Q37" s="22" t="s">
        <v>23</v>
      </c>
      <c r="R37" s="32">
        <v>2</v>
      </c>
      <c r="S37" s="33" t="s">
        <v>59</v>
      </c>
    </row>
    <row r="38" spans="1:19" ht="22.5">
      <c r="A38" s="25" t="s">
        <v>24</v>
      </c>
      <c r="B38" s="26" t="s">
        <v>53</v>
      </c>
      <c r="C38" s="27" t="s">
        <v>26</v>
      </c>
      <c r="D38" s="28" t="s">
        <v>54</v>
      </c>
      <c r="E38" s="28"/>
      <c r="F38" s="129" t="s">
        <v>2300</v>
      </c>
      <c r="G38" s="29" t="s">
        <v>2301</v>
      </c>
      <c r="H38" s="31" t="s">
        <v>2302</v>
      </c>
      <c r="I38" s="30" t="s">
        <v>2303</v>
      </c>
      <c r="J38" s="30" t="s">
        <v>32</v>
      </c>
      <c r="K38" s="18" t="s">
        <v>19</v>
      </c>
      <c r="L38" s="19" t="s">
        <v>20</v>
      </c>
      <c r="M38" s="19">
        <v>60.44</v>
      </c>
      <c r="N38" s="19">
        <v>5.5</v>
      </c>
      <c r="O38" s="21">
        <v>63.76</v>
      </c>
      <c r="P38" s="31" t="s">
        <v>22</v>
      </c>
      <c r="Q38" s="22" t="s">
        <v>23</v>
      </c>
      <c r="R38" s="32">
        <v>2</v>
      </c>
      <c r="S38" s="33" t="s">
        <v>2304</v>
      </c>
    </row>
    <row r="39" spans="1:19" ht="22.5">
      <c r="A39" s="25" t="s">
        <v>24</v>
      </c>
      <c r="B39" s="26" t="s">
        <v>53</v>
      </c>
      <c r="C39" s="27"/>
      <c r="D39" s="28" t="s">
        <v>54</v>
      </c>
      <c r="E39" s="28"/>
      <c r="F39" s="129" t="s">
        <v>2366</v>
      </c>
      <c r="G39" s="29" t="s">
        <v>2367</v>
      </c>
      <c r="H39" s="31" t="s">
        <v>2368</v>
      </c>
      <c r="I39" s="30" t="s">
        <v>1040</v>
      </c>
      <c r="J39" s="30" t="s">
        <v>32</v>
      </c>
      <c r="K39" s="18" t="s">
        <v>19</v>
      </c>
      <c r="L39" s="19" t="s">
        <v>20</v>
      </c>
      <c r="M39" s="19">
        <v>47</v>
      </c>
      <c r="N39" s="19">
        <v>2.1</v>
      </c>
      <c r="O39" s="21">
        <v>47.99</v>
      </c>
      <c r="P39" s="31" t="s">
        <v>22</v>
      </c>
      <c r="Q39" s="22" t="s">
        <v>23</v>
      </c>
      <c r="R39" s="32"/>
      <c r="S39" s="33"/>
    </row>
    <row r="40" spans="1:19" ht="39">
      <c r="A40" s="25" t="s">
        <v>24</v>
      </c>
      <c r="B40" s="26" t="s">
        <v>53</v>
      </c>
      <c r="C40" s="27" t="s">
        <v>26</v>
      </c>
      <c r="D40" s="28" t="s">
        <v>54</v>
      </c>
      <c r="E40" s="28"/>
      <c r="F40" s="129" t="s">
        <v>441</v>
      </c>
      <c r="G40" s="29" t="s">
        <v>442</v>
      </c>
      <c r="H40" s="31" t="s">
        <v>443</v>
      </c>
      <c r="I40" s="30" t="s">
        <v>444</v>
      </c>
      <c r="J40" s="30" t="s">
        <v>18</v>
      </c>
      <c r="K40" s="18" t="s">
        <v>19</v>
      </c>
      <c r="L40" s="19" t="s">
        <v>20</v>
      </c>
      <c r="M40" s="19">
        <v>57.66</v>
      </c>
      <c r="N40" s="19">
        <v>2.1</v>
      </c>
      <c r="O40" s="21">
        <v>58.87</v>
      </c>
      <c r="P40" s="31" t="s">
        <v>22</v>
      </c>
      <c r="Q40" s="22" t="s">
        <v>23</v>
      </c>
      <c r="R40" s="32">
        <v>5</v>
      </c>
      <c r="S40" s="33" t="s">
        <v>445</v>
      </c>
    </row>
    <row r="41" spans="1:19" ht="29.25">
      <c r="A41" s="25" t="s">
        <v>24</v>
      </c>
      <c r="B41" s="26" t="s">
        <v>53</v>
      </c>
      <c r="C41" s="27" t="s">
        <v>26</v>
      </c>
      <c r="D41" s="28" t="s">
        <v>54</v>
      </c>
      <c r="E41" s="28"/>
      <c r="F41" s="129" t="s">
        <v>2467</v>
      </c>
      <c r="G41" s="29" t="s">
        <v>2468</v>
      </c>
      <c r="H41" s="31" t="s">
        <v>2469</v>
      </c>
      <c r="I41" s="30" t="s">
        <v>1242</v>
      </c>
      <c r="J41" s="30" t="s">
        <v>32</v>
      </c>
      <c r="K41" s="18" t="s">
        <v>19</v>
      </c>
      <c r="L41" s="19" t="s">
        <v>20</v>
      </c>
      <c r="M41" s="19">
        <v>83.23</v>
      </c>
      <c r="N41" s="19">
        <v>0</v>
      </c>
      <c r="O41" s="21">
        <v>83.23</v>
      </c>
      <c r="P41" s="31" t="s">
        <v>22</v>
      </c>
      <c r="Q41" s="22" t="s">
        <v>23</v>
      </c>
      <c r="R41" s="32">
        <v>3</v>
      </c>
      <c r="S41" s="33" t="s">
        <v>1471</v>
      </c>
    </row>
    <row r="42" spans="1:19" ht="22.5">
      <c r="A42" s="25" t="s">
        <v>24</v>
      </c>
      <c r="B42" s="26" t="s">
        <v>53</v>
      </c>
      <c r="C42" s="27"/>
      <c r="D42" s="28" t="s">
        <v>54</v>
      </c>
      <c r="E42" s="28"/>
      <c r="F42" s="129" t="s">
        <v>2543</v>
      </c>
      <c r="G42" s="29" t="s">
        <v>2544</v>
      </c>
      <c r="H42" s="31" t="s">
        <v>2545</v>
      </c>
      <c r="I42" s="30" t="s">
        <v>760</v>
      </c>
      <c r="J42" s="30" t="s">
        <v>32</v>
      </c>
      <c r="K42" s="18" t="s">
        <v>19</v>
      </c>
      <c r="L42" s="19" t="s">
        <v>20</v>
      </c>
      <c r="M42" s="19">
        <v>57.35</v>
      </c>
      <c r="N42" s="19">
        <v>2.1</v>
      </c>
      <c r="O42" s="21">
        <v>58.55</v>
      </c>
      <c r="P42" s="173" t="s">
        <v>22</v>
      </c>
      <c r="Q42" s="22" t="s">
        <v>23</v>
      </c>
      <c r="R42" s="48">
        <v>2</v>
      </c>
      <c r="S42" s="49" t="s">
        <v>59</v>
      </c>
    </row>
    <row r="43" spans="1:19" ht="68.25">
      <c r="A43" s="25" t="s">
        <v>24</v>
      </c>
      <c r="B43" s="26" t="s">
        <v>53</v>
      </c>
      <c r="C43" s="27"/>
      <c r="D43" s="28" t="s">
        <v>54</v>
      </c>
      <c r="E43" s="28"/>
      <c r="F43" s="129" t="s">
        <v>2563</v>
      </c>
      <c r="G43" s="29" t="s">
        <v>2564</v>
      </c>
      <c r="H43" s="31" t="s">
        <v>2565</v>
      </c>
      <c r="I43" s="30" t="s">
        <v>2559</v>
      </c>
      <c r="J43" s="30" t="s">
        <v>32</v>
      </c>
      <c r="K43" s="18" t="s">
        <v>19</v>
      </c>
      <c r="L43" s="19" t="s">
        <v>20</v>
      </c>
      <c r="M43" s="19">
        <v>48.71</v>
      </c>
      <c r="N43" s="19">
        <v>2.1</v>
      </c>
      <c r="O43" s="21">
        <v>49.73</v>
      </c>
      <c r="P43" s="173" t="s">
        <v>22</v>
      </c>
      <c r="Q43" s="22" t="s">
        <v>23</v>
      </c>
      <c r="R43" s="48">
        <v>7</v>
      </c>
      <c r="S43" s="33" t="s">
        <v>2566</v>
      </c>
    </row>
    <row r="44" spans="1:19" ht="22.5">
      <c r="A44" s="25" t="s">
        <v>24</v>
      </c>
      <c r="B44" s="26" t="s">
        <v>53</v>
      </c>
      <c r="C44" s="27"/>
      <c r="D44" s="28" t="s">
        <v>54</v>
      </c>
      <c r="E44" s="28"/>
      <c r="F44" s="129" t="s">
        <v>2577</v>
      </c>
      <c r="G44" s="29" t="s">
        <v>2578</v>
      </c>
      <c r="H44" s="31" t="s">
        <v>2579</v>
      </c>
      <c r="I44" s="30" t="s">
        <v>2580</v>
      </c>
      <c r="J44" s="30" t="s">
        <v>32</v>
      </c>
      <c r="K44" s="18" t="s">
        <v>19</v>
      </c>
      <c r="L44" s="19" t="s">
        <v>20</v>
      </c>
      <c r="M44" s="19">
        <v>58.66</v>
      </c>
      <c r="N44" s="19">
        <v>2.1</v>
      </c>
      <c r="O44" s="21">
        <v>59.89</v>
      </c>
      <c r="P44" s="173" t="s">
        <v>22</v>
      </c>
      <c r="Q44" s="22" t="s">
        <v>23</v>
      </c>
      <c r="R44" s="48"/>
      <c r="S44" s="49"/>
    </row>
    <row r="45" spans="1:19">
      <c r="A45" s="25"/>
      <c r="B45" s="26"/>
      <c r="C45" s="27"/>
      <c r="D45" s="28"/>
      <c r="E45" s="28"/>
      <c r="F45" s="130"/>
      <c r="G45" s="29"/>
      <c r="H45" s="31"/>
      <c r="I45" s="34"/>
      <c r="J45" s="30"/>
      <c r="K45" s="18"/>
      <c r="L45" s="92"/>
      <c r="M45" s="19"/>
      <c r="N45" s="19"/>
      <c r="O45" s="93">
        <f>SUM(O2:O44)</f>
        <v>3718.0000000000005</v>
      </c>
      <c r="P45" s="31"/>
      <c r="Q45" s="22"/>
      <c r="R45" s="112"/>
      <c r="S45" s="56"/>
    </row>
    <row r="46" spans="1:19">
      <c r="M46" s="3" t="s">
        <v>2600</v>
      </c>
    </row>
  </sheetData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opLeftCell="A17" zoomScaleNormal="100" workbookViewId="0">
      <selection activeCell="O23" sqref="O23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166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172" customWidth="1"/>
    <col min="17" max="18" width="10.7109375" style="3" customWidth="1"/>
    <col min="19" max="19" width="10.7109375" style="5" customWidth="1"/>
    <col min="20" max="1005" width="10.7109375" style="3" customWidth="1"/>
    <col min="1006" max="1016" width="9.140625" style="3" customWidth="1"/>
    <col min="1017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167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23" t="s">
        <v>16</v>
      </c>
      <c r="R1" s="7" t="s">
        <v>17</v>
      </c>
      <c r="S1" s="14"/>
    </row>
    <row r="2" spans="1:19" ht="24">
      <c r="A2" s="25" t="s">
        <v>24</v>
      </c>
      <c r="B2" s="26" t="s">
        <v>262</v>
      </c>
      <c r="C2" s="27"/>
      <c r="D2" s="28" t="s">
        <v>263</v>
      </c>
      <c r="E2" s="28"/>
      <c r="F2" s="129" t="s">
        <v>680</v>
      </c>
      <c r="G2" s="29" t="s">
        <v>681</v>
      </c>
      <c r="H2" s="31" t="s">
        <v>682</v>
      </c>
      <c r="I2" s="30" t="s">
        <v>683</v>
      </c>
      <c r="J2" s="30" t="s">
        <v>32</v>
      </c>
      <c r="K2" s="18" t="s">
        <v>19</v>
      </c>
      <c r="L2" s="19" t="s">
        <v>20</v>
      </c>
      <c r="M2" s="19">
        <v>216.72</v>
      </c>
      <c r="N2" s="19">
        <v>2.1</v>
      </c>
      <c r="O2" s="21">
        <v>221.27</v>
      </c>
      <c r="P2" s="31" t="s">
        <v>22</v>
      </c>
      <c r="Q2" s="22" t="s">
        <v>23</v>
      </c>
      <c r="R2" s="32">
        <v>2</v>
      </c>
      <c r="S2" s="33" t="s">
        <v>684</v>
      </c>
    </row>
    <row r="3" spans="1:19" ht="22.5">
      <c r="A3" s="25" t="s">
        <v>24</v>
      </c>
      <c r="B3" s="26" t="s">
        <v>262</v>
      </c>
      <c r="C3" s="27"/>
      <c r="D3" s="28" t="s">
        <v>263</v>
      </c>
      <c r="E3" s="28"/>
      <c r="F3" s="155" t="s">
        <v>761</v>
      </c>
      <c r="G3" s="29" t="s">
        <v>762</v>
      </c>
      <c r="H3" s="31" t="s">
        <v>763</v>
      </c>
      <c r="I3" s="30" t="s">
        <v>761</v>
      </c>
      <c r="J3" s="30" t="s">
        <v>32</v>
      </c>
      <c r="K3" s="18" t="s">
        <v>19</v>
      </c>
      <c r="L3" s="19" t="s">
        <v>20</v>
      </c>
      <c r="M3" s="19">
        <v>33.450000000000003</v>
      </c>
      <c r="N3" s="19">
        <v>0</v>
      </c>
      <c r="O3" s="21">
        <v>33.450000000000003</v>
      </c>
      <c r="P3" s="31" t="s">
        <v>22</v>
      </c>
      <c r="Q3" s="22" t="s">
        <v>23</v>
      </c>
      <c r="R3" s="32"/>
      <c r="S3" s="33"/>
    </row>
    <row r="4" spans="1:19" ht="22.5">
      <c r="A4" s="25" t="s">
        <v>24</v>
      </c>
      <c r="B4" s="26" t="s">
        <v>262</v>
      </c>
      <c r="C4" s="27"/>
      <c r="D4" s="28" t="s">
        <v>263</v>
      </c>
      <c r="E4" s="28"/>
      <c r="F4" s="155" t="s">
        <v>1075</v>
      </c>
      <c r="G4" s="29" t="s">
        <v>1076</v>
      </c>
      <c r="H4" s="31" t="s">
        <v>1077</v>
      </c>
      <c r="I4" s="30" t="s">
        <v>1078</v>
      </c>
      <c r="J4" s="30" t="s">
        <v>32</v>
      </c>
      <c r="K4" s="18" t="s">
        <v>19</v>
      </c>
      <c r="L4" s="19" t="s">
        <v>20</v>
      </c>
      <c r="M4" s="19">
        <v>76.790000000000006</v>
      </c>
      <c r="N4" s="19">
        <v>2.1</v>
      </c>
      <c r="O4" s="21">
        <v>78.400000000000006</v>
      </c>
      <c r="P4" s="31" t="s">
        <v>22</v>
      </c>
      <c r="Q4" s="22" t="s">
        <v>23</v>
      </c>
      <c r="R4" s="32">
        <v>3</v>
      </c>
      <c r="S4" s="33" t="s">
        <v>1079</v>
      </c>
    </row>
    <row r="5" spans="1:19" ht="22.5">
      <c r="A5" s="25" t="s">
        <v>24</v>
      </c>
      <c r="B5" s="26" t="s">
        <v>262</v>
      </c>
      <c r="C5" s="27"/>
      <c r="D5" s="28" t="s">
        <v>263</v>
      </c>
      <c r="E5" s="28"/>
      <c r="F5" s="154" t="s">
        <v>1141</v>
      </c>
      <c r="G5" s="62" t="s">
        <v>1142</v>
      </c>
      <c r="H5" s="31" t="s">
        <v>1143</v>
      </c>
      <c r="I5" s="30" t="s">
        <v>1144</v>
      </c>
      <c r="J5" s="30" t="s">
        <v>32</v>
      </c>
      <c r="K5" s="18" t="s">
        <v>19</v>
      </c>
      <c r="L5" s="19" t="s">
        <v>20</v>
      </c>
      <c r="M5" s="19">
        <v>39.590000000000003</v>
      </c>
      <c r="N5" s="19">
        <v>0</v>
      </c>
      <c r="O5" s="21">
        <v>39.590000000000003</v>
      </c>
      <c r="P5" s="31" t="s">
        <v>22</v>
      </c>
      <c r="Q5" s="22" t="s">
        <v>23</v>
      </c>
      <c r="R5" s="32">
        <v>2</v>
      </c>
      <c r="S5" s="33" t="s">
        <v>1145</v>
      </c>
    </row>
    <row r="6" spans="1:19" ht="22.5">
      <c r="A6" s="25" t="s">
        <v>24</v>
      </c>
      <c r="B6" s="26" t="s">
        <v>262</v>
      </c>
      <c r="C6" s="60"/>
      <c r="D6" s="61">
        <v>15</v>
      </c>
      <c r="E6" s="61"/>
      <c r="F6" s="129" t="s">
        <v>1214</v>
      </c>
      <c r="G6" s="29" t="s">
        <v>1215</v>
      </c>
      <c r="H6" s="31" t="s">
        <v>1216</v>
      </c>
      <c r="I6" s="30" t="s">
        <v>1217</v>
      </c>
      <c r="J6" s="30" t="s">
        <v>32</v>
      </c>
      <c r="K6" s="18" t="s">
        <v>19</v>
      </c>
      <c r="L6" s="19" t="s">
        <v>20</v>
      </c>
      <c r="M6" s="19">
        <v>30.45</v>
      </c>
      <c r="N6" s="19">
        <v>0</v>
      </c>
      <c r="O6" s="21">
        <v>30.45</v>
      </c>
      <c r="P6" s="63" t="s">
        <v>22</v>
      </c>
      <c r="Q6" s="22" t="s">
        <v>23</v>
      </c>
      <c r="R6" s="99">
        <v>2</v>
      </c>
      <c r="S6" s="100" t="s">
        <v>1218</v>
      </c>
    </row>
    <row r="7" spans="1:19" ht="29.25">
      <c r="A7" s="25" t="s">
        <v>24</v>
      </c>
      <c r="B7" s="26" t="s">
        <v>262</v>
      </c>
      <c r="C7" s="27"/>
      <c r="D7" s="28" t="s">
        <v>263</v>
      </c>
      <c r="E7" s="28"/>
      <c r="F7" s="155" t="s">
        <v>1239</v>
      </c>
      <c r="G7" s="29" t="s">
        <v>1240</v>
      </c>
      <c r="H7" s="31" t="s">
        <v>1241</v>
      </c>
      <c r="I7" s="30" t="s">
        <v>1242</v>
      </c>
      <c r="J7" s="30" t="s">
        <v>32</v>
      </c>
      <c r="K7" s="18" t="s">
        <v>19</v>
      </c>
      <c r="L7" s="19" t="s">
        <v>20</v>
      </c>
      <c r="M7" s="19">
        <v>34.51</v>
      </c>
      <c r="N7" s="19">
        <v>0</v>
      </c>
      <c r="O7" s="21">
        <v>34.51</v>
      </c>
      <c r="P7" s="31" t="s">
        <v>22</v>
      </c>
      <c r="Q7" s="22" t="s">
        <v>23</v>
      </c>
      <c r="R7" s="32">
        <v>3</v>
      </c>
      <c r="S7" s="33" t="s">
        <v>1243</v>
      </c>
    </row>
    <row r="8" spans="1:19" ht="29.25">
      <c r="A8" s="25" t="s">
        <v>24</v>
      </c>
      <c r="B8" s="26" t="s">
        <v>262</v>
      </c>
      <c r="C8" s="27"/>
      <c r="D8" s="28" t="s">
        <v>263</v>
      </c>
      <c r="E8" s="28"/>
      <c r="F8" s="155" t="s">
        <v>1286</v>
      </c>
      <c r="G8" s="29" t="s">
        <v>1287</v>
      </c>
      <c r="H8" s="31" t="s">
        <v>1288</v>
      </c>
      <c r="I8" s="30" t="s">
        <v>1289</v>
      </c>
      <c r="J8" s="30" t="s">
        <v>32</v>
      </c>
      <c r="K8" s="18" t="s">
        <v>19</v>
      </c>
      <c r="L8" s="19" t="s">
        <v>20</v>
      </c>
      <c r="M8" s="19">
        <v>48.71</v>
      </c>
      <c r="N8" s="19">
        <v>2.1</v>
      </c>
      <c r="O8" s="21">
        <v>49.73</v>
      </c>
      <c r="P8" s="31" t="s">
        <v>22</v>
      </c>
      <c r="Q8" s="22" t="s">
        <v>23</v>
      </c>
      <c r="R8" s="32">
        <v>4</v>
      </c>
      <c r="S8" s="33" t="s">
        <v>1290</v>
      </c>
    </row>
    <row r="9" spans="1:19" ht="22.5">
      <c r="A9" s="25" t="s">
        <v>24</v>
      </c>
      <c r="B9" s="26" t="s">
        <v>262</v>
      </c>
      <c r="C9" s="27"/>
      <c r="D9" s="28" t="s">
        <v>263</v>
      </c>
      <c r="E9" s="28"/>
      <c r="F9" s="155" t="s">
        <v>1323</v>
      </c>
      <c r="G9" s="29" t="s">
        <v>1324</v>
      </c>
      <c r="H9" s="31" t="s">
        <v>1325</v>
      </c>
      <c r="I9" s="30" t="s">
        <v>1326</v>
      </c>
      <c r="J9" s="30" t="s">
        <v>32</v>
      </c>
      <c r="K9" s="18" t="s">
        <v>19</v>
      </c>
      <c r="L9" s="19" t="s">
        <v>20</v>
      </c>
      <c r="M9" s="19">
        <v>26.14</v>
      </c>
      <c r="N9" s="19">
        <v>0</v>
      </c>
      <c r="O9" s="21">
        <v>26.14</v>
      </c>
      <c r="P9" s="31" t="s">
        <v>22</v>
      </c>
      <c r="Q9" s="22" t="s">
        <v>23</v>
      </c>
      <c r="R9" s="32"/>
      <c r="S9" s="33"/>
    </row>
    <row r="10" spans="1:19" ht="22.5">
      <c r="A10" s="25" t="s">
        <v>24</v>
      </c>
      <c r="B10" s="26" t="s">
        <v>262</v>
      </c>
      <c r="C10" s="27"/>
      <c r="D10" s="28" t="s">
        <v>263</v>
      </c>
      <c r="E10" s="28"/>
      <c r="F10" s="155" t="s">
        <v>1335</v>
      </c>
      <c r="G10" s="62" t="s">
        <v>1336</v>
      </c>
      <c r="H10" s="62" t="s">
        <v>1325</v>
      </c>
      <c r="I10" s="34" t="s">
        <v>1337</v>
      </c>
      <c r="J10" s="30" t="s">
        <v>32</v>
      </c>
      <c r="K10" s="18" t="s">
        <v>19</v>
      </c>
      <c r="L10" s="19" t="s">
        <v>20</v>
      </c>
      <c r="M10" s="19">
        <v>16.239999999999998</v>
      </c>
      <c r="N10" s="19">
        <v>2.1</v>
      </c>
      <c r="O10" s="21">
        <v>16.579999999999998</v>
      </c>
      <c r="P10" s="31" t="s">
        <v>22</v>
      </c>
      <c r="Q10" s="22" t="s">
        <v>23</v>
      </c>
      <c r="R10" s="32"/>
      <c r="S10" s="33"/>
    </row>
    <row r="11" spans="1:19" ht="22.5">
      <c r="A11" s="25" t="s">
        <v>24</v>
      </c>
      <c r="B11" s="26" t="s">
        <v>262</v>
      </c>
      <c r="C11" s="27"/>
      <c r="D11" s="28" t="s">
        <v>263</v>
      </c>
      <c r="E11" s="28"/>
      <c r="F11" s="155" t="s">
        <v>1387</v>
      </c>
      <c r="G11" s="29" t="s">
        <v>1388</v>
      </c>
      <c r="H11" s="31" t="s">
        <v>1389</v>
      </c>
      <c r="I11" s="30" t="s">
        <v>1387</v>
      </c>
      <c r="J11" s="30" t="s">
        <v>32</v>
      </c>
      <c r="K11" s="18" t="s">
        <v>19</v>
      </c>
      <c r="L11" s="19" t="s">
        <v>20</v>
      </c>
      <c r="M11" s="19">
        <v>79.53</v>
      </c>
      <c r="N11" s="19">
        <v>2.1</v>
      </c>
      <c r="O11" s="21">
        <v>81.2</v>
      </c>
      <c r="P11" s="31" t="s">
        <v>22</v>
      </c>
      <c r="Q11" s="22" t="s">
        <v>23</v>
      </c>
      <c r="R11" s="32"/>
      <c r="S11" s="33"/>
    </row>
    <row r="12" spans="1:19" ht="29.25">
      <c r="A12" s="25" t="s">
        <v>24</v>
      </c>
      <c r="B12" s="26" t="s">
        <v>262</v>
      </c>
      <c r="C12" s="27"/>
      <c r="D12" s="28" t="s">
        <v>263</v>
      </c>
      <c r="E12" s="28"/>
      <c r="F12" s="155" t="s">
        <v>1467</v>
      </c>
      <c r="G12" s="29" t="s">
        <v>1468</v>
      </c>
      <c r="H12" s="31" t="s">
        <v>1469</v>
      </c>
      <c r="I12" s="30" t="s">
        <v>1470</v>
      </c>
      <c r="J12" s="30" t="s">
        <v>32</v>
      </c>
      <c r="K12" s="18" t="s">
        <v>19</v>
      </c>
      <c r="L12" s="19" t="s">
        <v>20</v>
      </c>
      <c r="M12" s="19">
        <v>38.479999999999997</v>
      </c>
      <c r="N12" s="19">
        <v>5.5</v>
      </c>
      <c r="O12" s="21">
        <v>40.6</v>
      </c>
      <c r="P12" s="31" t="s">
        <v>22</v>
      </c>
      <c r="Q12" s="22" t="s">
        <v>23</v>
      </c>
      <c r="R12" s="32">
        <v>3</v>
      </c>
      <c r="S12" s="33" t="s">
        <v>1471</v>
      </c>
    </row>
    <row r="13" spans="1:19" ht="22.5">
      <c r="A13" s="25" t="s">
        <v>24</v>
      </c>
      <c r="B13" s="26" t="s">
        <v>262</v>
      </c>
      <c r="C13" s="27"/>
      <c r="D13" s="28" t="s">
        <v>263</v>
      </c>
      <c r="E13" s="28"/>
      <c r="F13" s="155" t="s">
        <v>1611</v>
      </c>
      <c r="G13" s="29" t="s">
        <v>1612</v>
      </c>
      <c r="H13" s="31" t="s">
        <v>1613</v>
      </c>
      <c r="I13" s="30" t="s">
        <v>1614</v>
      </c>
      <c r="J13" s="30" t="s">
        <v>32</v>
      </c>
      <c r="K13" s="18" t="s">
        <v>19</v>
      </c>
      <c r="L13" s="19" t="s">
        <v>20</v>
      </c>
      <c r="M13" s="19">
        <v>20.91</v>
      </c>
      <c r="N13" s="19">
        <v>0</v>
      </c>
      <c r="O13" s="21">
        <v>20.91</v>
      </c>
      <c r="P13" s="31" t="s">
        <v>22</v>
      </c>
      <c r="Q13" s="22" t="s">
        <v>23</v>
      </c>
      <c r="R13" s="32">
        <v>2</v>
      </c>
      <c r="S13" s="33" t="s">
        <v>268</v>
      </c>
    </row>
    <row r="14" spans="1:19" ht="36">
      <c r="A14" s="25" t="s">
        <v>24</v>
      </c>
      <c r="B14" s="26" t="s">
        <v>262</v>
      </c>
      <c r="C14" s="27"/>
      <c r="D14" s="28" t="s">
        <v>263</v>
      </c>
      <c r="E14" s="28"/>
      <c r="F14" s="129" t="s">
        <v>264</v>
      </c>
      <c r="G14" s="29" t="s">
        <v>265</v>
      </c>
      <c r="H14" s="31" t="s">
        <v>266</v>
      </c>
      <c r="I14" s="30" t="s">
        <v>267</v>
      </c>
      <c r="J14" s="30" t="s">
        <v>32</v>
      </c>
      <c r="K14" s="18" t="s">
        <v>19</v>
      </c>
      <c r="L14" s="19" t="s">
        <v>20</v>
      </c>
      <c r="M14" s="19">
        <v>65.98</v>
      </c>
      <c r="N14" s="19">
        <v>0</v>
      </c>
      <c r="O14" s="21">
        <v>65.98</v>
      </c>
      <c r="P14" s="31" t="s">
        <v>22</v>
      </c>
      <c r="Q14" s="22" t="s">
        <v>23</v>
      </c>
      <c r="R14" s="35">
        <v>2</v>
      </c>
      <c r="S14" s="33" t="s">
        <v>268</v>
      </c>
    </row>
    <row r="15" spans="1:19" ht="22.5">
      <c r="A15" s="25" t="s">
        <v>24</v>
      </c>
      <c r="B15" s="26" t="s">
        <v>262</v>
      </c>
      <c r="C15" s="27"/>
      <c r="D15" s="28" t="s">
        <v>263</v>
      </c>
      <c r="E15" s="28"/>
      <c r="F15" s="155" t="s">
        <v>1986</v>
      </c>
      <c r="G15" s="29" t="s">
        <v>1987</v>
      </c>
      <c r="H15" s="31" t="s">
        <v>1988</v>
      </c>
      <c r="I15" s="30" t="s">
        <v>1989</v>
      </c>
      <c r="J15" s="30" t="s">
        <v>18</v>
      </c>
      <c r="K15" s="18" t="s">
        <v>19</v>
      </c>
      <c r="L15" s="19" t="s">
        <v>20</v>
      </c>
      <c r="M15" s="19">
        <v>68.599999999999994</v>
      </c>
      <c r="N15" s="19">
        <v>2.1</v>
      </c>
      <c r="O15" s="21">
        <v>70.040000000000006</v>
      </c>
      <c r="P15" s="37" t="s">
        <v>133</v>
      </c>
      <c r="Q15" s="22" t="s">
        <v>23</v>
      </c>
      <c r="R15" s="32"/>
      <c r="S15" s="33"/>
    </row>
    <row r="16" spans="1:19" ht="22.5">
      <c r="A16" s="25" t="s">
        <v>24</v>
      </c>
      <c r="B16" s="26" t="s">
        <v>262</v>
      </c>
      <c r="C16" s="27"/>
      <c r="D16" s="28" t="s">
        <v>263</v>
      </c>
      <c r="E16" s="28"/>
      <c r="F16" s="155" t="s">
        <v>1990</v>
      </c>
      <c r="G16" s="29" t="s">
        <v>1991</v>
      </c>
      <c r="H16" s="31" t="s">
        <v>1992</v>
      </c>
      <c r="I16" s="30" t="s">
        <v>1989</v>
      </c>
      <c r="J16" s="30" t="s">
        <v>18</v>
      </c>
      <c r="K16" s="18" t="s">
        <v>19</v>
      </c>
      <c r="L16" s="19" t="s">
        <v>20</v>
      </c>
      <c r="M16" s="19">
        <v>68.599999999999994</v>
      </c>
      <c r="N16" s="19">
        <v>2.1</v>
      </c>
      <c r="O16" s="21">
        <v>70.040000000000006</v>
      </c>
      <c r="P16" s="37" t="s">
        <v>133</v>
      </c>
      <c r="Q16" s="22" t="s">
        <v>23</v>
      </c>
      <c r="R16" s="32"/>
      <c r="S16" s="33"/>
    </row>
    <row r="17" spans="1:19" ht="22.5">
      <c r="A17" s="25" t="s">
        <v>24</v>
      </c>
      <c r="B17" s="26" t="s">
        <v>262</v>
      </c>
      <c r="C17" s="27"/>
      <c r="D17" s="28" t="s">
        <v>263</v>
      </c>
      <c r="E17" s="28"/>
      <c r="F17" s="155" t="s">
        <v>2077</v>
      </c>
      <c r="G17" s="29" t="s">
        <v>2078</v>
      </c>
      <c r="H17" s="31" t="s">
        <v>2079</v>
      </c>
      <c r="I17" s="30" t="s">
        <v>1470</v>
      </c>
      <c r="J17" s="30" t="s">
        <v>32</v>
      </c>
      <c r="K17" s="18" t="s">
        <v>19</v>
      </c>
      <c r="L17" s="19" t="s">
        <v>20</v>
      </c>
      <c r="M17" s="19">
        <v>52.91</v>
      </c>
      <c r="N17" s="19">
        <v>5.5</v>
      </c>
      <c r="O17" s="21">
        <v>55.82</v>
      </c>
      <c r="P17" s="31" t="s">
        <v>22</v>
      </c>
      <c r="Q17" s="22" t="s">
        <v>23</v>
      </c>
      <c r="R17" s="32">
        <v>2</v>
      </c>
      <c r="S17" s="33" t="s">
        <v>268</v>
      </c>
    </row>
    <row r="18" spans="1:19" ht="29.25">
      <c r="A18" s="25" t="s">
        <v>24</v>
      </c>
      <c r="B18" s="26" t="s">
        <v>262</v>
      </c>
      <c r="C18" s="27"/>
      <c r="D18" s="28" t="s">
        <v>263</v>
      </c>
      <c r="E18" s="28"/>
      <c r="F18" s="155" t="s">
        <v>334</v>
      </c>
      <c r="G18" s="29" t="s">
        <v>335</v>
      </c>
      <c r="H18" s="31" t="s">
        <v>336</v>
      </c>
      <c r="I18" s="30" t="s">
        <v>233</v>
      </c>
      <c r="J18" s="30" t="s">
        <v>32</v>
      </c>
      <c r="K18" s="18" t="s">
        <v>19</v>
      </c>
      <c r="L18" s="40" t="s">
        <v>337</v>
      </c>
      <c r="M18" s="40">
        <v>95.25</v>
      </c>
      <c r="N18" s="41">
        <v>5.5</v>
      </c>
      <c r="O18" s="42">
        <v>100.49</v>
      </c>
      <c r="P18" s="31" t="s">
        <v>22</v>
      </c>
      <c r="Q18" s="22" t="s">
        <v>23</v>
      </c>
      <c r="R18" s="32">
        <v>3</v>
      </c>
      <c r="S18" s="33" t="s">
        <v>338</v>
      </c>
    </row>
    <row r="19" spans="1:19" ht="22.5">
      <c r="A19" s="25" t="s">
        <v>24</v>
      </c>
      <c r="B19" s="26" t="s">
        <v>262</v>
      </c>
      <c r="C19" s="27"/>
      <c r="D19" s="28" t="s">
        <v>263</v>
      </c>
      <c r="E19" s="28"/>
      <c r="F19" s="155" t="s">
        <v>2192</v>
      </c>
      <c r="G19" s="29" t="s">
        <v>2193</v>
      </c>
      <c r="H19" s="31" t="s">
        <v>2194</v>
      </c>
      <c r="I19" s="30" t="s">
        <v>391</v>
      </c>
      <c r="J19" s="30" t="s">
        <v>32</v>
      </c>
      <c r="K19" s="18" t="s">
        <v>19</v>
      </c>
      <c r="L19" s="19" t="s">
        <v>20</v>
      </c>
      <c r="M19" s="19">
        <v>42.34</v>
      </c>
      <c r="N19" s="19">
        <v>5.5</v>
      </c>
      <c r="O19" s="21">
        <v>44.67</v>
      </c>
      <c r="P19" s="173" t="s">
        <v>22</v>
      </c>
      <c r="Q19" s="22" t="s">
        <v>23</v>
      </c>
      <c r="R19" s="48">
        <v>2</v>
      </c>
      <c r="S19" s="49" t="s">
        <v>268</v>
      </c>
    </row>
    <row r="20" spans="1:19" ht="22.5">
      <c r="A20" s="25" t="s">
        <v>24</v>
      </c>
      <c r="B20" s="26" t="s">
        <v>262</v>
      </c>
      <c r="C20" s="27"/>
      <c r="D20" s="28" t="s">
        <v>263</v>
      </c>
      <c r="E20" s="28"/>
      <c r="F20" s="155" t="s">
        <v>2195</v>
      </c>
      <c r="G20" s="29" t="s">
        <v>2196</v>
      </c>
      <c r="H20" s="31" t="s">
        <v>2197</v>
      </c>
      <c r="I20" s="30" t="s">
        <v>1470</v>
      </c>
      <c r="J20" s="30" t="s">
        <v>32</v>
      </c>
      <c r="K20" s="18" t="s">
        <v>19</v>
      </c>
      <c r="L20" s="19" t="s">
        <v>20</v>
      </c>
      <c r="M20" s="19">
        <v>47.1</v>
      </c>
      <c r="N20" s="19">
        <v>2.1</v>
      </c>
      <c r="O20" s="21">
        <v>48.09</v>
      </c>
      <c r="P20" s="173" t="s">
        <v>22</v>
      </c>
      <c r="Q20" s="22" t="s">
        <v>23</v>
      </c>
      <c r="R20" s="48">
        <v>2</v>
      </c>
      <c r="S20" s="49" t="s">
        <v>268</v>
      </c>
    </row>
    <row r="21" spans="1:19" ht="30">
      <c r="A21" s="25" t="s">
        <v>24</v>
      </c>
      <c r="B21" s="26" t="s">
        <v>262</v>
      </c>
      <c r="C21" s="27" t="s">
        <v>26</v>
      </c>
      <c r="D21" s="28" t="s">
        <v>263</v>
      </c>
      <c r="E21" s="28"/>
      <c r="F21" s="155" t="s">
        <v>388</v>
      </c>
      <c r="G21" s="29" t="s">
        <v>389</v>
      </c>
      <c r="H21" s="31" t="s">
        <v>390</v>
      </c>
      <c r="I21" s="30" t="s">
        <v>391</v>
      </c>
      <c r="J21" s="30" t="s">
        <v>32</v>
      </c>
      <c r="K21" s="18" t="s">
        <v>19</v>
      </c>
      <c r="L21" s="19" t="s">
        <v>337</v>
      </c>
      <c r="M21" s="19">
        <v>134.69</v>
      </c>
      <c r="N21" s="19">
        <v>5.5</v>
      </c>
      <c r="O21" s="58">
        <v>142.1</v>
      </c>
      <c r="P21" s="31" t="s">
        <v>22</v>
      </c>
      <c r="Q21" s="22" t="s">
        <v>23</v>
      </c>
      <c r="R21" s="36">
        <v>2</v>
      </c>
      <c r="S21" s="59" t="s">
        <v>268</v>
      </c>
    </row>
    <row r="22" spans="1:19" ht="22.5">
      <c r="A22" s="25" t="s">
        <v>24</v>
      </c>
      <c r="B22" s="26" t="s">
        <v>262</v>
      </c>
      <c r="C22" s="27" t="s">
        <v>26</v>
      </c>
      <c r="D22" s="28" t="s">
        <v>263</v>
      </c>
      <c r="E22" s="28"/>
      <c r="F22" s="155" t="s">
        <v>2467</v>
      </c>
      <c r="G22" s="29" t="s">
        <v>2468</v>
      </c>
      <c r="H22" s="31" t="s">
        <v>2469</v>
      </c>
      <c r="I22" s="30" t="s">
        <v>1242</v>
      </c>
      <c r="J22" s="30" t="s">
        <v>32</v>
      </c>
      <c r="K22" s="18" t="s">
        <v>19</v>
      </c>
      <c r="L22" s="19" t="s">
        <v>20</v>
      </c>
      <c r="M22" s="19">
        <v>83.23</v>
      </c>
      <c r="N22" s="19">
        <v>0</v>
      </c>
      <c r="O22" s="21">
        <v>83.23</v>
      </c>
      <c r="P22" s="173" t="s">
        <v>22</v>
      </c>
      <c r="Q22" s="22" t="s">
        <v>23</v>
      </c>
      <c r="R22" s="48">
        <v>3</v>
      </c>
      <c r="S22" s="49" t="s">
        <v>2470</v>
      </c>
    </row>
    <row r="23" spans="1:19">
      <c r="A23" s="25"/>
      <c r="B23" s="26"/>
      <c r="C23" s="27"/>
      <c r="D23" s="28"/>
      <c r="E23" s="28"/>
      <c r="F23" s="130"/>
      <c r="G23" s="29"/>
      <c r="H23" s="31"/>
      <c r="I23" s="34"/>
      <c r="J23" s="30"/>
      <c r="K23" s="18"/>
      <c r="L23" s="92"/>
      <c r="M23" s="19"/>
      <c r="N23" s="19"/>
      <c r="O23" s="93">
        <f>SUM(O2:O22)</f>
        <v>1353.29</v>
      </c>
      <c r="P23" s="31"/>
      <c r="Q23" s="22"/>
      <c r="R23" s="112"/>
      <c r="S23" s="56"/>
    </row>
    <row r="24" spans="1:19">
      <c r="M24" s="3" t="s">
        <v>2600</v>
      </c>
    </row>
  </sheetData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opLeftCell="A72" zoomScaleNormal="100" workbookViewId="0">
      <selection activeCell="A79" sqref="A2:XFD79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166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172" customWidth="1"/>
    <col min="17" max="18" width="10.7109375" style="3" customWidth="1"/>
    <col min="19" max="19" width="10.7109375" style="5" customWidth="1"/>
    <col min="20" max="1005" width="10.7109375" style="3" customWidth="1"/>
    <col min="1006" max="1016" width="9.140625" style="3" customWidth="1"/>
    <col min="1017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167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23" t="s">
        <v>16</v>
      </c>
      <c r="R1" s="7" t="s">
        <v>17</v>
      </c>
      <c r="S1" s="14"/>
    </row>
    <row r="2" spans="1:19" ht="22.5">
      <c r="A2" s="25" t="s">
        <v>24</v>
      </c>
      <c r="B2" s="26" t="s">
        <v>60</v>
      </c>
      <c r="C2" s="27" t="s">
        <v>26</v>
      </c>
      <c r="D2" s="28" t="s">
        <v>61</v>
      </c>
      <c r="E2" s="28"/>
      <c r="F2" s="129" t="s">
        <v>55</v>
      </c>
      <c r="G2" s="29" t="s">
        <v>56</v>
      </c>
      <c r="H2" s="31" t="s">
        <v>57</v>
      </c>
      <c r="I2" s="30" t="s">
        <v>58</v>
      </c>
      <c r="J2" s="30" t="s">
        <v>32</v>
      </c>
      <c r="K2" s="18" t="s">
        <v>19</v>
      </c>
      <c r="L2" s="19" t="s">
        <v>20</v>
      </c>
      <c r="M2" s="19">
        <v>44.73</v>
      </c>
      <c r="N2" s="19">
        <v>2.1</v>
      </c>
      <c r="O2" s="21">
        <v>45.67</v>
      </c>
      <c r="P2" s="31" t="s">
        <v>22</v>
      </c>
      <c r="Q2" s="22" t="s">
        <v>23</v>
      </c>
      <c r="R2" s="32">
        <v>2</v>
      </c>
      <c r="S2" s="33" t="s">
        <v>59</v>
      </c>
    </row>
    <row r="3" spans="1:19" ht="24">
      <c r="A3" s="25" t="s">
        <v>24</v>
      </c>
      <c r="B3" s="26" t="s">
        <v>72</v>
      </c>
      <c r="C3" s="27"/>
      <c r="D3" s="28">
        <v>16</v>
      </c>
      <c r="E3" s="28"/>
      <c r="F3" s="129" t="s">
        <v>73</v>
      </c>
      <c r="G3" s="29" t="s">
        <v>74</v>
      </c>
      <c r="H3" s="31" t="s">
        <v>75</v>
      </c>
      <c r="I3" s="30" t="s">
        <v>76</v>
      </c>
      <c r="J3" s="30" t="s">
        <v>32</v>
      </c>
      <c r="K3" s="18" t="s">
        <v>19</v>
      </c>
      <c r="L3" s="19" t="s">
        <v>20</v>
      </c>
      <c r="M3" s="19">
        <v>36.590000000000003</v>
      </c>
      <c r="N3" s="19">
        <v>0</v>
      </c>
      <c r="O3" s="21">
        <v>36.590000000000003</v>
      </c>
      <c r="P3" s="31" t="s">
        <v>22</v>
      </c>
      <c r="Q3" s="22" t="s">
        <v>23</v>
      </c>
      <c r="R3" s="32"/>
      <c r="S3" s="33"/>
    </row>
    <row r="4" spans="1:19" ht="22.5">
      <c r="A4" s="25" t="s">
        <v>24</v>
      </c>
      <c r="B4" s="26" t="s">
        <v>60</v>
      </c>
      <c r="C4" s="27"/>
      <c r="D4" s="28" t="s">
        <v>61</v>
      </c>
      <c r="E4" s="28"/>
      <c r="F4" s="129" t="s">
        <v>77</v>
      </c>
      <c r="G4" s="29" t="s">
        <v>78</v>
      </c>
      <c r="H4" s="31" t="s">
        <v>79</v>
      </c>
      <c r="I4" s="30" t="s">
        <v>80</v>
      </c>
      <c r="J4" s="30" t="s">
        <v>32</v>
      </c>
      <c r="K4" s="18" t="s">
        <v>19</v>
      </c>
      <c r="L4" s="19" t="s">
        <v>20</v>
      </c>
      <c r="M4" s="19">
        <v>81.2</v>
      </c>
      <c r="N4" s="19">
        <v>0</v>
      </c>
      <c r="O4" s="21">
        <v>81.2</v>
      </c>
      <c r="P4" s="31" t="s">
        <v>22</v>
      </c>
      <c r="Q4" s="22" t="s">
        <v>23</v>
      </c>
      <c r="R4" s="32">
        <v>2</v>
      </c>
      <c r="S4" s="33" t="s">
        <v>59</v>
      </c>
    </row>
    <row r="5" spans="1:19" ht="22.5">
      <c r="A5" s="25" t="s">
        <v>24</v>
      </c>
      <c r="B5" s="26" t="s">
        <v>60</v>
      </c>
      <c r="C5" s="27"/>
      <c r="D5" s="28">
        <v>16</v>
      </c>
      <c r="E5" s="28"/>
      <c r="F5" s="131" t="s">
        <v>81</v>
      </c>
      <c r="G5" s="15" t="s">
        <v>82</v>
      </c>
      <c r="H5" s="16" t="s">
        <v>83</v>
      </c>
      <c r="I5" s="17" t="s">
        <v>84</v>
      </c>
      <c r="J5" s="17" t="s">
        <v>18</v>
      </c>
      <c r="K5" s="18" t="s">
        <v>19</v>
      </c>
      <c r="L5" s="19" t="s">
        <v>41</v>
      </c>
      <c r="M5" s="19">
        <v>368.68</v>
      </c>
      <c r="N5" s="19">
        <v>2.1</v>
      </c>
      <c r="O5" s="21">
        <v>376.42</v>
      </c>
      <c r="P5" s="31" t="s">
        <v>85</v>
      </c>
      <c r="Q5" s="22" t="s">
        <v>42</v>
      </c>
      <c r="R5" s="32"/>
      <c r="S5" s="43"/>
    </row>
    <row r="6" spans="1:19" ht="48">
      <c r="A6" s="25" t="s">
        <v>24</v>
      </c>
      <c r="B6" s="26" t="s">
        <v>60</v>
      </c>
      <c r="C6" s="27"/>
      <c r="D6" s="28" t="s">
        <v>61</v>
      </c>
      <c r="E6" s="28"/>
      <c r="F6" s="130" t="s">
        <v>798</v>
      </c>
      <c r="G6" s="29" t="s">
        <v>799</v>
      </c>
      <c r="H6" s="31" t="s">
        <v>800</v>
      </c>
      <c r="I6" s="30" t="s">
        <v>801</v>
      </c>
      <c r="J6" s="30" t="s">
        <v>32</v>
      </c>
      <c r="K6" s="18" t="s">
        <v>19</v>
      </c>
      <c r="L6" s="19" t="s">
        <v>20</v>
      </c>
      <c r="M6" s="19">
        <v>57.72</v>
      </c>
      <c r="N6" s="19">
        <v>5.5</v>
      </c>
      <c r="O6" s="21">
        <v>60.89</v>
      </c>
      <c r="P6" s="31" t="s">
        <v>22</v>
      </c>
      <c r="Q6" s="22" t="s">
        <v>23</v>
      </c>
      <c r="R6" s="32"/>
      <c r="S6" s="33"/>
    </row>
    <row r="7" spans="1:19" ht="22.5">
      <c r="A7" s="25" t="s">
        <v>24</v>
      </c>
      <c r="B7" s="26" t="s">
        <v>60</v>
      </c>
      <c r="C7" s="27"/>
      <c r="D7" s="28" t="s">
        <v>61</v>
      </c>
      <c r="E7" s="28"/>
      <c r="F7" s="129" t="s">
        <v>883</v>
      </c>
      <c r="G7" s="29" t="s">
        <v>884</v>
      </c>
      <c r="H7" s="31" t="s">
        <v>885</v>
      </c>
      <c r="I7" s="30" t="s">
        <v>886</v>
      </c>
      <c r="J7" s="30" t="s">
        <v>32</v>
      </c>
      <c r="K7" s="18" t="s">
        <v>19</v>
      </c>
      <c r="L7" s="19" t="s">
        <v>20</v>
      </c>
      <c r="M7" s="19">
        <v>72.16</v>
      </c>
      <c r="N7" s="19">
        <v>5.5</v>
      </c>
      <c r="O7" s="21">
        <v>76.13</v>
      </c>
      <c r="P7" s="31" t="s">
        <v>22</v>
      </c>
      <c r="Q7" s="22" t="s">
        <v>23</v>
      </c>
      <c r="R7" s="32"/>
      <c r="S7" s="33"/>
    </row>
    <row r="8" spans="1:19" ht="24">
      <c r="A8" s="25" t="s">
        <v>24</v>
      </c>
      <c r="B8" s="26" t="s">
        <v>60</v>
      </c>
      <c r="C8" s="27"/>
      <c r="D8" s="28" t="s">
        <v>61</v>
      </c>
      <c r="E8" s="28"/>
      <c r="F8" s="129" t="s">
        <v>2628</v>
      </c>
      <c r="G8" s="34" t="s">
        <v>910</v>
      </c>
      <c r="H8" s="31" t="s">
        <v>911</v>
      </c>
      <c r="I8" s="30" t="s">
        <v>912</v>
      </c>
      <c r="J8" s="30"/>
      <c r="K8" s="18" t="s">
        <v>19</v>
      </c>
      <c r="L8" s="40" t="s">
        <v>913</v>
      </c>
      <c r="M8" s="40"/>
      <c r="N8" s="41">
        <v>0</v>
      </c>
      <c r="O8" s="42">
        <v>0</v>
      </c>
      <c r="P8" s="31" t="s">
        <v>22</v>
      </c>
      <c r="Q8" s="22" t="s">
        <v>23</v>
      </c>
      <c r="R8" s="32"/>
      <c r="S8" s="33"/>
    </row>
    <row r="9" spans="1:19" ht="22.5">
      <c r="A9" s="25" t="s">
        <v>24</v>
      </c>
      <c r="B9" s="26" t="s">
        <v>60</v>
      </c>
      <c r="C9" s="27"/>
      <c r="D9" s="28" t="s">
        <v>61</v>
      </c>
      <c r="E9" s="28"/>
      <c r="F9" s="131" t="s">
        <v>1037</v>
      </c>
      <c r="G9" s="29" t="s">
        <v>1038</v>
      </c>
      <c r="H9" s="31" t="s">
        <v>1039</v>
      </c>
      <c r="I9" s="30" t="s">
        <v>1040</v>
      </c>
      <c r="J9" s="30" t="s">
        <v>32</v>
      </c>
      <c r="K9" s="18" t="s">
        <v>19</v>
      </c>
      <c r="L9" s="19" t="s">
        <v>20</v>
      </c>
      <c r="M9" s="19">
        <v>37.909999999999997</v>
      </c>
      <c r="N9" s="19">
        <v>2.1</v>
      </c>
      <c r="O9" s="21">
        <v>38.71</v>
      </c>
      <c r="P9" s="31" t="s">
        <v>22</v>
      </c>
      <c r="Q9" s="22" t="s">
        <v>23</v>
      </c>
      <c r="R9" s="32">
        <v>2</v>
      </c>
      <c r="S9" s="33" t="s">
        <v>1041</v>
      </c>
    </row>
    <row r="10" spans="1:19" ht="22.5">
      <c r="A10" s="25" t="s">
        <v>24</v>
      </c>
      <c r="B10" s="26" t="s">
        <v>60</v>
      </c>
      <c r="C10" s="27"/>
      <c r="D10" s="28" t="s">
        <v>61</v>
      </c>
      <c r="E10" s="28"/>
      <c r="F10" s="129" t="s">
        <v>1075</v>
      </c>
      <c r="G10" s="29" t="s">
        <v>1076</v>
      </c>
      <c r="H10" s="31" t="s">
        <v>1077</v>
      </c>
      <c r="I10" s="30" t="s">
        <v>1078</v>
      </c>
      <c r="J10" s="30" t="s">
        <v>32</v>
      </c>
      <c r="K10" s="18" t="s">
        <v>19</v>
      </c>
      <c r="L10" s="19" t="s">
        <v>20</v>
      </c>
      <c r="M10" s="19">
        <v>76.790000000000006</v>
      </c>
      <c r="N10" s="19">
        <v>2.1</v>
      </c>
      <c r="O10" s="21">
        <v>78.400000000000006</v>
      </c>
      <c r="P10" s="31" t="s">
        <v>22</v>
      </c>
      <c r="Q10" s="22" t="s">
        <v>23</v>
      </c>
      <c r="R10" s="32">
        <v>3</v>
      </c>
      <c r="S10" s="33" t="s">
        <v>1079</v>
      </c>
    </row>
    <row r="11" spans="1:19" ht="22.5">
      <c r="A11" s="25" t="s">
        <v>24</v>
      </c>
      <c r="B11" s="26" t="s">
        <v>60</v>
      </c>
      <c r="C11" s="27"/>
      <c r="D11" s="28">
        <v>16</v>
      </c>
      <c r="E11" s="28"/>
      <c r="F11" s="131" t="s">
        <v>153</v>
      </c>
      <c r="G11" s="15" t="s">
        <v>154</v>
      </c>
      <c r="H11" s="16" t="s">
        <v>155</v>
      </c>
      <c r="I11" s="17" t="s">
        <v>124</v>
      </c>
      <c r="J11" s="17" t="s">
        <v>32</v>
      </c>
      <c r="K11" s="18" t="s">
        <v>19</v>
      </c>
      <c r="L11" s="19" t="s">
        <v>20</v>
      </c>
      <c r="M11" s="19">
        <v>72.16</v>
      </c>
      <c r="N11" s="19">
        <v>5.5</v>
      </c>
      <c r="O11" s="21">
        <v>76.13</v>
      </c>
      <c r="P11" s="31" t="s">
        <v>22</v>
      </c>
      <c r="Q11" s="22" t="s">
        <v>23</v>
      </c>
      <c r="R11" s="32"/>
      <c r="S11" s="43"/>
    </row>
    <row r="12" spans="1:19" ht="33.75">
      <c r="A12" s="25" t="s">
        <v>24</v>
      </c>
      <c r="B12" s="26" t="s">
        <v>1102</v>
      </c>
      <c r="C12" s="27"/>
      <c r="D12" s="28">
        <v>16</v>
      </c>
      <c r="E12" s="28"/>
      <c r="F12" s="130" t="s">
        <v>1098</v>
      </c>
      <c r="G12" s="29" t="s">
        <v>1099</v>
      </c>
      <c r="H12" s="31" t="s">
        <v>1100</v>
      </c>
      <c r="I12" s="34" t="s">
        <v>1101</v>
      </c>
      <c r="J12" s="30" t="s">
        <v>32</v>
      </c>
      <c r="K12" s="47" t="s">
        <v>181</v>
      </c>
      <c r="L12" s="81" t="s">
        <v>478</v>
      </c>
      <c r="M12" s="81">
        <v>46.07</v>
      </c>
      <c r="N12" s="81">
        <v>2.1</v>
      </c>
      <c r="O12" s="82">
        <v>47.04</v>
      </c>
      <c r="P12" s="37" t="s">
        <v>22</v>
      </c>
      <c r="Q12" s="22" t="s">
        <v>23</v>
      </c>
      <c r="R12" s="35"/>
      <c r="S12" s="33"/>
    </row>
    <row r="13" spans="1:19" ht="22.5">
      <c r="A13" s="25" t="s">
        <v>24</v>
      </c>
      <c r="B13" s="26" t="s">
        <v>60</v>
      </c>
      <c r="C13" s="27"/>
      <c r="D13" s="28" t="s">
        <v>61</v>
      </c>
      <c r="E13" s="28"/>
      <c r="F13" s="129" t="s">
        <v>1126</v>
      </c>
      <c r="G13" s="29" t="s">
        <v>1127</v>
      </c>
      <c r="H13" s="31" t="s">
        <v>1128</v>
      </c>
      <c r="I13" s="30" t="s">
        <v>534</v>
      </c>
      <c r="J13" s="30" t="s">
        <v>32</v>
      </c>
      <c r="K13" s="18" t="s">
        <v>19</v>
      </c>
      <c r="L13" s="19" t="s">
        <v>20</v>
      </c>
      <c r="M13" s="19">
        <v>51.1</v>
      </c>
      <c r="N13" s="19">
        <v>2.1</v>
      </c>
      <c r="O13" s="21">
        <v>52.17</v>
      </c>
      <c r="P13" s="31" t="s">
        <v>22</v>
      </c>
      <c r="Q13" s="22" t="s">
        <v>23</v>
      </c>
      <c r="R13" s="32">
        <v>2</v>
      </c>
      <c r="S13" s="33" t="s">
        <v>1129</v>
      </c>
    </row>
    <row r="14" spans="1:19" ht="22.5">
      <c r="A14" s="25" t="s">
        <v>24</v>
      </c>
      <c r="B14" s="26" t="s">
        <v>60</v>
      </c>
      <c r="C14" s="27"/>
      <c r="D14" s="28" t="s">
        <v>61</v>
      </c>
      <c r="E14" s="28"/>
      <c r="F14" s="129" t="s">
        <v>1130</v>
      </c>
      <c r="G14" s="29" t="s">
        <v>1131</v>
      </c>
      <c r="H14" s="31" t="s">
        <v>1132</v>
      </c>
      <c r="I14" s="30" t="s">
        <v>534</v>
      </c>
      <c r="J14" s="30" t="s">
        <v>32</v>
      </c>
      <c r="K14" s="18" t="s">
        <v>19</v>
      </c>
      <c r="L14" s="19" t="s">
        <v>20</v>
      </c>
      <c r="M14" s="19">
        <v>51.1</v>
      </c>
      <c r="N14" s="19">
        <v>2.1</v>
      </c>
      <c r="O14" s="21">
        <v>52.17</v>
      </c>
      <c r="P14" s="31" t="s">
        <v>22</v>
      </c>
      <c r="Q14" s="22" t="s">
        <v>23</v>
      </c>
      <c r="R14" s="32">
        <v>2</v>
      </c>
      <c r="S14" s="33" t="s">
        <v>1129</v>
      </c>
    </row>
    <row r="15" spans="1:19" ht="22.5">
      <c r="A15" s="25" t="s">
        <v>24</v>
      </c>
      <c r="B15" s="26" t="s">
        <v>60</v>
      </c>
      <c r="C15" s="27"/>
      <c r="D15" s="28" t="s">
        <v>61</v>
      </c>
      <c r="E15" s="28"/>
      <c r="F15" s="129" t="s">
        <v>1137</v>
      </c>
      <c r="G15" s="29" t="s">
        <v>1138</v>
      </c>
      <c r="H15" s="31" t="s">
        <v>1139</v>
      </c>
      <c r="I15" s="30" t="s">
        <v>429</v>
      </c>
      <c r="J15" s="30" t="s">
        <v>18</v>
      </c>
      <c r="K15" s="18" t="s">
        <v>19</v>
      </c>
      <c r="L15" s="19" t="s">
        <v>20</v>
      </c>
      <c r="M15" s="19">
        <v>91.4</v>
      </c>
      <c r="N15" s="19">
        <v>5.5</v>
      </c>
      <c r="O15" s="21">
        <v>96.43</v>
      </c>
      <c r="P15" s="31" t="s">
        <v>22</v>
      </c>
      <c r="Q15" s="22" t="s">
        <v>23</v>
      </c>
      <c r="R15" s="32">
        <v>3</v>
      </c>
      <c r="S15" s="33" t="s">
        <v>1140</v>
      </c>
    </row>
    <row r="16" spans="1:19" ht="33.75">
      <c r="A16" s="25" t="s">
        <v>24</v>
      </c>
      <c r="B16" s="26" t="s">
        <v>72</v>
      </c>
      <c r="C16" s="27"/>
      <c r="D16" s="28" t="s">
        <v>61</v>
      </c>
      <c r="E16" s="28"/>
      <c r="F16" s="130" t="s">
        <v>1149</v>
      </c>
      <c r="G16" s="29" t="s">
        <v>1150</v>
      </c>
      <c r="H16" s="31"/>
      <c r="I16" s="38" t="s">
        <v>1151</v>
      </c>
      <c r="J16" s="30"/>
      <c r="K16" s="18" t="s">
        <v>19</v>
      </c>
      <c r="L16" s="19" t="s">
        <v>41</v>
      </c>
      <c r="M16" s="19">
        <v>14.97</v>
      </c>
      <c r="N16" s="19">
        <v>5.5</v>
      </c>
      <c r="O16" s="21">
        <v>15.79</v>
      </c>
      <c r="P16" s="31" t="s">
        <v>1152</v>
      </c>
      <c r="Q16" s="22" t="s">
        <v>42</v>
      </c>
      <c r="R16" s="32" t="s">
        <v>0</v>
      </c>
      <c r="S16" s="33"/>
    </row>
    <row r="17" spans="1:19" ht="22.5">
      <c r="A17" s="25" t="s">
        <v>24</v>
      </c>
      <c r="B17" s="26" t="s">
        <v>60</v>
      </c>
      <c r="C17" s="27"/>
      <c r="D17" s="28" t="s">
        <v>61</v>
      </c>
      <c r="E17" s="28"/>
      <c r="F17" s="129" t="s">
        <v>1171</v>
      </c>
      <c r="G17" s="29" t="s">
        <v>1172</v>
      </c>
      <c r="H17" s="31" t="s">
        <v>1173</v>
      </c>
      <c r="I17" s="30" t="s">
        <v>1174</v>
      </c>
      <c r="J17" s="30" t="s">
        <v>32</v>
      </c>
      <c r="K17" s="18" t="s">
        <v>19</v>
      </c>
      <c r="L17" s="19" t="s">
        <v>20</v>
      </c>
      <c r="M17" s="19">
        <v>58.66</v>
      </c>
      <c r="N17" s="19">
        <v>2.1</v>
      </c>
      <c r="O17" s="21">
        <v>59.89</v>
      </c>
      <c r="P17" s="31" t="s">
        <v>22</v>
      </c>
      <c r="Q17" s="22" t="s">
        <v>23</v>
      </c>
      <c r="R17" s="32">
        <v>2</v>
      </c>
      <c r="S17" s="33" t="s">
        <v>1129</v>
      </c>
    </row>
    <row r="18" spans="1:19" ht="67.5">
      <c r="A18" s="25" t="s">
        <v>24</v>
      </c>
      <c r="B18" s="26" t="s">
        <v>60</v>
      </c>
      <c r="C18" s="46"/>
      <c r="D18" s="28" t="s">
        <v>61</v>
      </c>
      <c r="E18" s="28"/>
      <c r="F18" s="129" t="s">
        <v>1191</v>
      </c>
      <c r="G18" s="29" t="s">
        <v>1192</v>
      </c>
      <c r="H18" s="31" t="s">
        <v>1193</v>
      </c>
      <c r="I18" s="30" t="s">
        <v>1194</v>
      </c>
      <c r="J18" s="30" t="s">
        <v>18</v>
      </c>
      <c r="K18" s="18" t="s">
        <v>19</v>
      </c>
      <c r="L18" s="19" t="s">
        <v>20</v>
      </c>
      <c r="M18" s="19">
        <v>414.22</v>
      </c>
      <c r="N18" s="19">
        <v>2.1</v>
      </c>
      <c r="O18" s="21">
        <v>422.92</v>
      </c>
      <c r="P18" s="31" t="s">
        <v>22</v>
      </c>
      <c r="Q18" s="22" t="s">
        <v>23</v>
      </c>
      <c r="R18" s="35">
        <v>7</v>
      </c>
      <c r="S18" s="45" t="s">
        <v>1195</v>
      </c>
    </row>
    <row r="19" spans="1:19" ht="22.5">
      <c r="A19" s="25" t="s">
        <v>24</v>
      </c>
      <c r="B19" s="26" t="s">
        <v>72</v>
      </c>
      <c r="C19" s="27"/>
      <c r="D19" s="28" t="s">
        <v>61</v>
      </c>
      <c r="E19" s="28"/>
      <c r="F19" s="155" t="s">
        <v>1207</v>
      </c>
      <c r="G19" s="29" t="s">
        <v>1208</v>
      </c>
      <c r="H19" s="31" t="s">
        <v>1209</v>
      </c>
      <c r="I19" s="30" t="s">
        <v>1210</v>
      </c>
      <c r="J19" s="30" t="s">
        <v>32</v>
      </c>
      <c r="K19" s="18" t="s">
        <v>19</v>
      </c>
      <c r="L19" s="19" t="s">
        <v>41</v>
      </c>
      <c r="M19" s="19">
        <v>127.48</v>
      </c>
      <c r="N19" s="19">
        <v>2.1</v>
      </c>
      <c r="O19" s="21">
        <v>130.16</v>
      </c>
      <c r="P19" s="31" t="s">
        <v>553</v>
      </c>
      <c r="Q19" s="22" t="s">
        <v>42</v>
      </c>
      <c r="R19" s="32"/>
      <c r="S19" s="33"/>
    </row>
    <row r="20" spans="1:19" ht="22.5">
      <c r="A20" s="25" t="s">
        <v>24</v>
      </c>
      <c r="B20" s="26" t="s">
        <v>60</v>
      </c>
      <c r="C20" s="27"/>
      <c r="D20" s="28" t="s">
        <v>61</v>
      </c>
      <c r="E20" s="28"/>
      <c r="F20" s="129" t="s">
        <v>1214</v>
      </c>
      <c r="G20" s="29" t="s">
        <v>1215</v>
      </c>
      <c r="H20" s="31" t="s">
        <v>1216</v>
      </c>
      <c r="I20" s="30" t="s">
        <v>1217</v>
      </c>
      <c r="J20" s="30" t="s">
        <v>32</v>
      </c>
      <c r="K20" s="18" t="s">
        <v>19</v>
      </c>
      <c r="L20" s="19" t="s">
        <v>20</v>
      </c>
      <c r="M20" s="19">
        <v>30.45</v>
      </c>
      <c r="N20" s="19">
        <v>0</v>
      </c>
      <c r="O20" s="21">
        <v>30.45</v>
      </c>
      <c r="P20" s="31" t="s">
        <v>22</v>
      </c>
      <c r="Q20" s="22" t="s">
        <v>23</v>
      </c>
      <c r="R20" s="32">
        <v>2</v>
      </c>
      <c r="S20" s="100" t="s">
        <v>1218</v>
      </c>
    </row>
    <row r="21" spans="1:19" ht="29.25">
      <c r="A21" s="25" t="s">
        <v>24</v>
      </c>
      <c r="B21" s="26" t="s">
        <v>60</v>
      </c>
      <c r="C21" s="27"/>
      <c r="D21" s="28" t="s">
        <v>61</v>
      </c>
      <c r="E21" s="28"/>
      <c r="F21" s="129" t="s">
        <v>1239</v>
      </c>
      <c r="G21" s="29" t="s">
        <v>1240</v>
      </c>
      <c r="H21" s="31" t="s">
        <v>1241</v>
      </c>
      <c r="I21" s="30" t="s">
        <v>1242</v>
      </c>
      <c r="J21" s="30" t="s">
        <v>32</v>
      </c>
      <c r="K21" s="18" t="s">
        <v>19</v>
      </c>
      <c r="L21" s="19" t="s">
        <v>20</v>
      </c>
      <c r="M21" s="19">
        <v>34.51</v>
      </c>
      <c r="N21" s="19">
        <v>0</v>
      </c>
      <c r="O21" s="21">
        <v>34.51</v>
      </c>
      <c r="P21" s="31" t="s">
        <v>22</v>
      </c>
      <c r="Q21" s="22" t="s">
        <v>23</v>
      </c>
      <c r="R21" s="32">
        <v>3</v>
      </c>
      <c r="S21" s="33" t="s">
        <v>1243</v>
      </c>
    </row>
    <row r="22" spans="1:19" ht="29.25">
      <c r="A22" s="25" t="s">
        <v>24</v>
      </c>
      <c r="B22" s="26" t="s">
        <v>60</v>
      </c>
      <c r="C22" s="27" t="s">
        <v>26</v>
      </c>
      <c r="D22" s="28" t="s">
        <v>61</v>
      </c>
      <c r="E22" s="28"/>
      <c r="F22" s="129" t="s">
        <v>1244</v>
      </c>
      <c r="G22" s="29" t="s">
        <v>1245</v>
      </c>
      <c r="H22" s="31" t="s">
        <v>1246</v>
      </c>
      <c r="I22" s="30" t="s">
        <v>217</v>
      </c>
      <c r="J22" s="30" t="s">
        <v>18</v>
      </c>
      <c r="K22" s="18" t="s">
        <v>19</v>
      </c>
      <c r="L22" s="19" t="s">
        <v>20</v>
      </c>
      <c r="M22" s="19">
        <v>94.14</v>
      </c>
      <c r="N22" s="19">
        <v>5.5</v>
      </c>
      <c r="O22" s="21">
        <v>99.32</v>
      </c>
      <c r="P22" s="31" t="s">
        <v>22</v>
      </c>
      <c r="Q22" s="22" t="s">
        <v>23</v>
      </c>
      <c r="R22" s="32">
        <v>3</v>
      </c>
      <c r="S22" s="33" t="s">
        <v>1247</v>
      </c>
    </row>
    <row r="23" spans="1:19" ht="22.5">
      <c r="A23" s="25" t="s">
        <v>24</v>
      </c>
      <c r="B23" s="26" t="s">
        <v>60</v>
      </c>
      <c r="C23" s="27"/>
      <c r="D23" s="28" t="s">
        <v>61</v>
      </c>
      <c r="E23" s="28"/>
      <c r="F23" s="129" t="s">
        <v>175</v>
      </c>
      <c r="G23" s="29" t="s">
        <v>176</v>
      </c>
      <c r="H23" s="31" t="s">
        <v>177</v>
      </c>
      <c r="I23" s="30" t="s">
        <v>178</v>
      </c>
      <c r="J23" s="30" t="s">
        <v>32</v>
      </c>
      <c r="K23" s="18" t="s">
        <v>19</v>
      </c>
      <c r="L23" s="19" t="s">
        <v>20</v>
      </c>
      <c r="M23" s="19">
        <v>62.53</v>
      </c>
      <c r="N23" s="19">
        <v>5.5</v>
      </c>
      <c r="O23" s="21">
        <v>65.97</v>
      </c>
      <c r="P23" s="31" t="s">
        <v>22</v>
      </c>
      <c r="Q23" s="22" t="s">
        <v>23</v>
      </c>
      <c r="R23" s="32"/>
      <c r="S23" s="33"/>
    </row>
    <row r="24" spans="1:19" ht="22.5">
      <c r="A24" s="25" t="s">
        <v>24</v>
      </c>
      <c r="B24" s="26" t="s">
        <v>60</v>
      </c>
      <c r="C24" s="27"/>
      <c r="D24" s="28">
        <v>16</v>
      </c>
      <c r="E24" s="28"/>
      <c r="F24" s="131" t="s">
        <v>1282</v>
      </c>
      <c r="G24" s="15" t="s">
        <v>1283</v>
      </c>
      <c r="H24" s="16" t="s">
        <v>1284</v>
      </c>
      <c r="I24" s="17" t="s">
        <v>1285</v>
      </c>
      <c r="J24" s="17" t="s">
        <v>32</v>
      </c>
      <c r="K24" s="18" t="s">
        <v>19</v>
      </c>
      <c r="L24" s="19" t="s">
        <v>20</v>
      </c>
      <c r="M24" s="19">
        <v>73.569999999999993</v>
      </c>
      <c r="N24" s="19">
        <v>2.1</v>
      </c>
      <c r="O24" s="21">
        <v>75.11</v>
      </c>
      <c r="P24" s="31" t="s">
        <v>22</v>
      </c>
      <c r="Q24" s="22" t="s">
        <v>23</v>
      </c>
      <c r="R24" s="103"/>
      <c r="S24" s="90"/>
    </row>
    <row r="25" spans="1:19" ht="29.25">
      <c r="A25" s="25" t="s">
        <v>24</v>
      </c>
      <c r="B25" s="26" t="s">
        <v>60</v>
      </c>
      <c r="C25" s="27"/>
      <c r="D25" s="28" t="s">
        <v>61</v>
      </c>
      <c r="E25" s="28"/>
      <c r="F25" s="129" t="s">
        <v>1286</v>
      </c>
      <c r="G25" s="29" t="s">
        <v>1287</v>
      </c>
      <c r="H25" s="31" t="s">
        <v>1288</v>
      </c>
      <c r="I25" s="30" t="s">
        <v>1289</v>
      </c>
      <c r="J25" s="30" t="s">
        <v>32</v>
      </c>
      <c r="K25" s="18" t="s">
        <v>19</v>
      </c>
      <c r="L25" s="19" t="s">
        <v>20</v>
      </c>
      <c r="M25" s="19">
        <v>48.71</v>
      </c>
      <c r="N25" s="19">
        <v>2.1</v>
      </c>
      <c r="O25" s="21">
        <v>49.73</v>
      </c>
      <c r="P25" s="31" t="s">
        <v>22</v>
      </c>
      <c r="Q25" s="22" t="s">
        <v>23</v>
      </c>
      <c r="R25" s="32">
        <v>4</v>
      </c>
      <c r="S25" s="33" t="s">
        <v>1290</v>
      </c>
    </row>
    <row r="26" spans="1:19" ht="22.5">
      <c r="A26" s="25" t="s">
        <v>24</v>
      </c>
      <c r="B26" s="26" t="s">
        <v>72</v>
      </c>
      <c r="C26" s="27"/>
      <c r="D26" s="28">
        <v>16</v>
      </c>
      <c r="E26" s="28"/>
      <c r="F26" s="155" t="s">
        <v>1314</v>
      </c>
      <c r="G26" s="29" t="s">
        <v>1315</v>
      </c>
      <c r="H26" s="98" t="s">
        <v>1316</v>
      </c>
      <c r="I26" s="30" t="s">
        <v>1317</v>
      </c>
      <c r="J26" s="30" t="s">
        <v>1318</v>
      </c>
      <c r="K26" s="18" t="s">
        <v>19</v>
      </c>
      <c r="L26" s="19" t="s">
        <v>20</v>
      </c>
      <c r="M26" s="19">
        <v>58.66</v>
      </c>
      <c r="N26" s="19">
        <v>2.1</v>
      </c>
      <c r="O26" s="21">
        <v>59.89</v>
      </c>
      <c r="P26" s="31" t="s">
        <v>22</v>
      </c>
      <c r="Q26" s="22" t="s">
        <v>23</v>
      </c>
      <c r="R26" s="32"/>
      <c r="S26" s="33"/>
    </row>
    <row r="27" spans="1:19" ht="33.75">
      <c r="A27" s="25" t="s">
        <v>24</v>
      </c>
      <c r="B27" s="26" t="s">
        <v>179</v>
      </c>
      <c r="C27" s="27" t="s">
        <v>26</v>
      </c>
      <c r="D27" s="28">
        <v>16</v>
      </c>
      <c r="E27" s="28"/>
      <c r="F27" s="129" t="s">
        <v>180</v>
      </c>
      <c r="G27" s="29"/>
      <c r="H27" s="31"/>
      <c r="I27" s="30"/>
      <c r="J27" s="30"/>
      <c r="K27" s="47" t="s">
        <v>181</v>
      </c>
      <c r="L27" s="19" t="s">
        <v>20</v>
      </c>
      <c r="M27" s="19">
        <v>94.45</v>
      </c>
      <c r="N27" s="19">
        <v>2.1</v>
      </c>
      <c r="O27" s="21">
        <v>96.43</v>
      </c>
      <c r="P27" s="31" t="s">
        <v>22</v>
      </c>
      <c r="Q27" s="22" t="s">
        <v>23</v>
      </c>
      <c r="R27" s="32">
        <v>2</v>
      </c>
      <c r="S27" s="43" t="s">
        <v>182</v>
      </c>
    </row>
    <row r="28" spans="1:19" ht="22.5">
      <c r="A28" s="25" t="s">
        <v>24</v>
      </c>
      <c r="B28" s="26" t="s">
        <v>72</v>
      </c>
      <c r="C28" s="27"/>
      <c r="D28" s="28">
        <v>16</v>
      </c>
      <c r="E28" s="28"/>
      <c r="F28" s="155" t="s">
        <v>1394</v>
      </c>
      <c r="G28" s="29" t="s">
        <v>1395</v>
      </c>
      <c r="H28" s="98" t="s">
        <v>1396</v>
      </c>
      <c r="I28" s="30" t="s">
        <v>1397</v>
      </c>
      <c r="J28" s="30" t="s">
        <v>32</v>
      </c>
      <c r="K28" s="18" t="s">
        <v>19</v>
      </c>
      <c r="L28" s="19" t="s">
        <v>41</v>
      </c>
      <c r="M28" s="19">
        <v>60.29</v>
      </c>
      <c r="N28" s="19">
        <v>2.1</v>
      </c>
      <c r="O28" s="21">
        <v>61.56</v>
      </c>
      <c r="P28" s="31" t="s">
        <v>553</v>
      </c>
      <c r="Q28" s="22" t="s">
        <v>42</v>
      </c>
      <c r="R28" s="32"/>
      <c r="S28" s="33"/>
    </row>
    <row r="29" spans="1:19" ht="23.25">
      <c r="A29" s="25" t="s">
        <v>24</v>
      </c>
      <c r="B29" s="26" t="s">
        <v>60</v>
      </c>
      <c r="C29" s="27"/>
      <c r="D29" s="28">
        <v>16</v>
      </c>
      <c r="E29" s="28"/>
      <c r="F29" s="131" t="s">
        <v>214</v>
      </c>
      <c r="G29" s="15" t="s">
        <v>215</v>
      </c>
      <c r="H29" s="16" t="s">
        <v>216</v>
      </c>
      <c r="I29" s="17" t="s">
        <v>217</v>
      </c>
      <c r="J29" s="17" t="s">
        <v>32</v>
      </c>
      <c r="K29" s="50" t="s">
        <v>19</v>
      </c>
      <c r="L29" s="19" t="s">
        <v>20</v>
      </c>
      <c r="M29" s="19">
        <v>61.94</v>
      </c>
      <c r="N29" s="19">
        <v>5.5</v>
      </c>
      <c r="O29" s="21">
        <v>65.349999999999994</v>
      </c>
      <c r="P29" s="31" t="s">
        <v>22</v>
      </c>
      <c r="Q29" s="22" t="s">
        <v>23</v>
      </c>
      <c r="R29" s="32">
        <v>2</v>
      </c>
      <c r="S29" s="33" t="s">
        <v>218</v>
      </c>
    </row>
    <row r="30" spans="1:19" ht="22.5">
      <c r="A30" s="25" t="s">
        <v>24</v>
      </c>
      <c r="B30" s="26" t="s">
        <v>72</v>
      </c>
      <c r="C30" s="27"/>
      <c r="D30" s="28" t="s">
        <v>61</v>
      </c>
      <c r="E30" s="28"/>
      <c r="F30" s="155" t="s">
        <v>1432</v>
      </c>
      <c r="G30" s="29" t="s">
        <v>1433</v>
      </c>
      <c r="H30" s="31" t="s">
        <v>1434</v>
      </c>
      <c r="I30" s="30" t="s">
        <v>1206</v>
      </c>
      <c r="J30" s="30" t="s">
        <v>32</v>
      </c>
      <c r="K30" s="18" t="s">
        <v>19</v>
      </c>
      <c r="L30" s="19" t="s">
        <v>1435</v>
      </c>
      <c r="M30" s="19">
        <v>25.01</v>
      </c>
      <c r="N30" s="19">
        <v>5.5</v>
      </c>
      <c r="O30" s="21">
        <v>26.39</v>
      </c>
      <c r="P30" s="31" t="s">
        <v>553</v>
      </c>
      <c r="Q30" s="22" t="s">
        <v>42</v>
      </c>
      <c r="R30" s="32">
        <v>2</v>
      </c>
      <c r="S30" s="33" t="s">
        <v>1436</v>
      </c>
    </row>
    <row r="31" spans="1:19" ht="22.5">
      <c r="A31" s="25" t="s">
        <v>24</v>
      </c>
      <c r="B31" s="26" t="s">
        <v>60</v>
      </c>
      <c r="C31" s="27"/>
      <c r="D31" s="28" t="s">
        <v>61</v>
      </c>
      <c r="E31" s="28"/>
      <c r="F31" s="129" t="s">
        <v>1445</v>
      </c>
      <c r="G31" s="29" t="s">
        <v>1446</v>
      </c>
      <c r="H31" s="31" t="s">
        <v>1447</v>
      </c>
      <c r="I31" s="30" t="s">
        <v>1448</v>
      </c>
      <c r="J31" s="30" t="s">
        <v>32</v>
      </c>
      <c r="K31" s="18" t="s">
        <v>19</v>
      </c>
      <c r="L31" s="19" t="s">
        <v>20</v>
      </c>
      <c r="M31" s="19">
        <v>31.81</v>
      </c>
      <c r="N31" s="19">
        <v>2.1</v>
      </c>
      <c r="O31" s="21">
        <v>32.479999999999997</v>
      </c>
      <c r="P31" s="31" t="s">
        <v>22</v>
      </c>
      <c r="Q31" s="22" t="s">
        <v>23</v>
      </c>
      <c r="R31" s="32"/>
      <c r="S31" s="33"/>
    </row>
    <row r="32" spans="1:19" ht="22.5">
      <c r="A32" s="25" t="s">
        <v>24</v>
      </c>
      <c r="B32" s="26" t="s">
        <v>60</v>
      </c>
      <c r="C32" s="27" t="s">
        <v>26</v>
      </c>
      <c r="D32" s="28" t="s">
        <v>61</v>
      </c>
      <c r="E32" s="28"/>
      <c r="F32" s="129" t="s">
        <v>1451</v>
      </c>
      <c r="G32" s="29" t="s">
        <v>1452</v>
      </c>
      <c r="H32" s="31" t="s">
        <v>1449</v>
      </c>
      <c r="I32" s="30" t="s">
        <v>1094</v>
      </c>
      <c r="J32" s="30" t="s">
        <v>32</v>
      </c>
      <c r="K32" s="18" t="s">
        <v>19</v>
      </c>
      <c r="L32" s="19" t="s">
        <v>20</v>
      </c>
      <c r="M32" s="19">
        <v>89.23</v>
      </c>
      <c r="N32" s="19">
        <v>2.1</v>
      </c>
      <c r="O32" s="21">
        <v>91.1</v>
      </c>
      <c r="P32" s="31" t="s">
        <v>22</v>
      </c>
      <c r="Q32" s="22" t="s">
        <v>23</v>
      </c>
      <c r="R32" s="32">
        <v>3</v>
      </c>
      <c r="S32" s="106" t="s">
        <v>1450</v>
      </c>
    </row>
    <row r="33" spans="1:19" ht="22.5">
      <c r="A33" s="25" t="s">
        <v>24</v>
      </c>
      <c r="B33" s="26" t="s">
        <v>72</v>
      </c>
      <c r="C33" s="27"/>
      <c r="D33" s="28" t="s">
        <v>61</v>
      </c>
      <c r="E33" s="28"/>
      <c r="F33" s="155" t="s">
        <v>1464</v>
      </c>
      <c r="G33" s="29" t="s">
        <v>1465</v>
      </c>
      <c r="H33" s="31" t="s">
        <v>1466</v>
      </c>
      <c r="I33" s="30" t="s">
        <v>1317</v>
      </c>
      <c r="J33" s="30" t="s">
        <v>1318</v>
      </c>
      <c r="K33" s="18" t="s">
        <v>19</v>
      </c>
      <c r="L33" s="19" t="s">
        <v>20</v>
      </c>
      <c r="M33" s="19">
        <v>61.63</v>
      </c>
      <c r="N33" s="19">
        <v>2.1</v>
      </c>
      <c r="O33" s="21">
        <v>62.92</v>
      </c>
      <c r="P33" s="31" t="s">
        <v>22</v>
      </c>
      <c r="Q33" s="22" t="s">
        <v>23</v>
      </c>
      <c r="R33" s="32"/>
      <c r="S33" s="33"/>
    </row>
    <row r="34" spans="1:19" ht="29.25">
      <c r="A34" s="25" t="s">
        <v>24</v>
      </c>
      <c r="B34" s="26" t="s">
        <v>60</v>
      </c>
      <c r="C34" s="27"/>
      <c r="D34" s="28" t="s">
        <v>61</v>
      </c>
      <c r="E34" s="28"/>
      <c r="F34" s="130" t="s">
        <v>1467</v>
      </c>
      <c r="G34" s="29" t="s">
        <v>1468</v>
      </c>
      <c r="H34" s="31" t="s">
        <v>1469</v>
      </c>
      <c r="I34" s="30" t="s">
        <v>1470</v>
      </c>
      <c r="J34" s="30" t="s">
        <v>32</v>
      </c>
      <c r="K34" s="18" t="s">
        <v>19</v>
      </c>
      <c r="L34" s="19" t="s">
        <v>20</v>
      </c>
      <c r="M34" s="19">
        <v>38.479999999999997</v>
      </c>
      <c r="N34" s="19">
        <v>5.5</v>
      </c>
      <c r="O34" s="21">
        <v>40.6</v>
      </c>
      <c r="P34" s="31" t="s">
        <v>22</v>
      </c>
      <c r="Q34" s="22" t="s">
        <v>23</v>
      </c>
      <c r="R34" s="32">
        <v>3</v>
      </c>
      <c r="S34" s="33" t="s">
        <v>1471</v>
      </c>
    </row>
    <row r="35" spans="1:19" ht="22.5">
      <c r="A35" s="25" t="s">
        <v>24</v>
      </c>
      <c r="B35" s="26" t="s">
        <v>72</v>
      </c>
      <c r="C35" s="27"/>
      <c r="D35" s="28" t="s">
        <v>61</v>
      </c>
      <c r="E35" s="28"/>
      <c r="F35" s="155" t="s">
        <v>1483</v>
      </c>
      <c r="G35" s="29" t="s">
        <v>1484</v>
      </c>
      <c r="H35" s="31" t="s">
        <v>1485</v>
      </c>
      <c r="I35" s="30" t="s">
        <v>1486</v>
      </c>
      <c r="J35" s="30" t="s">
        <v>32</v>
      </c>
      <c r="K35" s="18" t="s">
        <v>19</v>
      </c>
      <c r="L35" s="19" t="s">
        <v>41</v>
      </c>
      <c r="M35" s="19">
        <v>64.31</v>
      </c>
      <c r="N35" s="19">
        <v>2.1</v>
      </c>
      <c r="O35" s="21">
        <v>65.66</v>
      </c>
      <c r="P35" s="31" t="s">
        <v>553</v>
      </c>
      <c r="Q35" s="22" t="s">
        <v>42</v>
      </c>
      <c r="R35" s="32">
        <v>2</v>
      </c>
      <c r="S35" s="33" t="s">
        <v>1482</v>
      </c>
    </row>
    <row r="36" spans="1:19" ht="22.5">
      <c r="A36" s="25" t="s">
        <v>24</v>
      </c>
      <c r="B36" s="26" t="s">
        <v>60</v>
      </c>
      <c r="C36" s="27"/>
      <c r="D36" s="28">
        <v>16</v>
      </c>
      <c r="E36" s="28"/>
      <c r="F36" s="131" t="s">
        <v>230</v>
      </c>
      <c r="G36" s="15" t="s">
        <v>231</v>
      </c>
      <c r="H36" s="16" t="s">
        <v>232</v>
      </c>
      <c r="I36" s="17" t="s">
        <v>233</v>
      </c>
      <c r="J36" s="17" t="s">
        <v>32</v>
      </c>
      <c r="K36" s="18" t="s">
        <v>19</v>
      </c>
      <c r="L36" s="19" t="s">
        <v>20</v>
      </c>
      <c r="M36" s="19">
        <v>34.630000000000003</v>
      </c>
      <c r="N36" s="19">
        <v>5.5</v>
      </c>
      <c r="O36" s="21">
        <v>36.53</v>
      </c>
      <c r="P36" s="31" t="s">
        <v>22</v>
      </c>
      <c r="Q36" s="22" t="s">
        <v>23</v>
      </c>
      <c r="R36" s="32"/>
      <c r="S36" s="43"/>
    </row>
    <row r="37" spans="1:19" ht="22.5">
      <c r="A37" s="25" t="s">
        <v>24</v>
      </c>
      <c r="B37" s="26" t="s">
        <v>60</v>
      </c>
      <c r="C37" s="27" t="s">
        <v>26</v>
      </c>
      <c r="D37" s="28" t="s">
        <v>61</v>
      </c>
      <c r="E37" s="28"/>
      <c r="F37" s="129" t="s">
        <v>1523</v>
      </c>
      <c r="G37" s="29" t="s">
        <v>1524</v>
      </c>
      <c r="H37" s="31" t="s">
        <v>1525</v>
      </c>
      <c r="I37" s="30" t="s">
        <v>1526</v>
      </c>
      <c r="J37" s="30" t="s">
        <v>32</v>
      </c>
      <c r="K37" s="18" t="s">
        <v>19</v>
      </c>
      <c r="L37" s="19" t="s">
        <v>20</v>
      </c>
      <c r="M37" s="19">
        <v>73.569999999999993</v>
      </c>
      <c r="N37" s="19">
        <v>2.1</v>
      </c>
      <c r="O37" s="21">
        <v>75.11</v>
      </c>
      <c r="P37" s="31" t="s">
        <v>22</v>
      </c>
      <c r="Q37" s="22" t="s">
        <v>23</v>
      </c>
      <c r="R37" s="32">
        <v>2</v>
      </c>
      <c r="S37" s="33" t="s">
        <v>1527</v>
      </c>
    </row>
    <row r="38" spans="1:19" ht="36">
      <c r="A38" s="25" t="s">
        <v>24</v>
      </c>
      <c r="B38" s="26" t="s">
        <v>60</v>
      </c>
      <c r="C38" s="27"/>
      <c r="D38" s="28" t="s">
        <v>61</v>
      </c>
      <c r="E38" s="28"/>
      <c r="F38" s="129" t="s">
        <v>1545</v>
      </c>
      <c r="G38" s="29" t="s">
        <v>1546</v>
      </c>
      <c r="H38" s="31" t="s">
        <v>1547</v>
      </c>
      <c r="I38" s="30" t="s">
        <v>1548</v>
      </c>
      <c r="J38" s="30" t="s">
        <v>32</v>
      </c>
      <c r="K38" s="18" t="s">
        <v>19</v>
      </c>
      <c r="L38" s="19" t="s">
        <v>20</v>
      </c>
      <c r="M38" s="19">
        <v>0</v>
      </c>
      <c r="N38" s="19">
        <v>0</v>
      </c>
      <c r="O38" s="21">
        <v>0</v>
      </c>
      <c r="P38" s="31" t="s">
        <v>22</v>
      </c>
      <c r="Q38" s="22" t="s">
        <v>23</v>
      </c>
      <c r="R38" s="32"/>
      <c r="S38" s="33"/>
    </row>
    <row r="39" spans="1:19" ht="33.75">
      <c r="A39" s="25" t="s">
        <v>24</v>
      </c>
      <c r="B39" s="26" t="s">
        <v>245</v>
      </c>
      <c r="C39" s="27" t="s">
        <v>26</v>
      </c>
      <c r="D39" s="28">
        <v>16</v>
      </c>
      <c r="E39" s="28"/>
      <c r="F39" s="129" t="s">
        <v>246</v>
      </c>
      <c r="G39" s="29" t="s">
        <v>247</v>
      </c>
      <c r="H39" s="31" t="s">
        <v>248</v>
      </c>
      <c r="I39" s="30" t="s">
        <v>124</v>
      </c>
      <c r="J39" s="30" t="s">
        <v>18</v>
      </c>
      <c r="K39" s="39" t="s">
        <v>181</v>
      </c>
      <c r="L39" s="19"/>
      <c r="M39" s="19">
        <v>110.64</v>
      </c>
      <c r="N39" s="19">
        <v>5.5</v>
      </c>
      <c r="O39" s="21">
        <v>116.73</v>
      </c>
      <c r="P39" s="173" t="s">
        <v>22</v>
      </c>
      <c r="Q39" s="22" t="s">
        <v>23</v>
      </c>
      <c r="R39" s="48">
        <v>2</v>
      </c>
      <c r="S39" s="51" t="s">
        <v>249</v>
      </c>
    </row>
    <row r="40" spans="1:19" ht="22.5">
      <c r="A40" s="25" t="s">
        <v>24</v>
      </c>
      <c r="B40" s="26" t="s">
        <v>60</v>
      </c>
      <c r="C40" s="27"/>
      <c r="D40" s="28" t="s">
        <v>61</v>
      </c>
      <c r="E40" s="28"/>
      <c r="F40" s="129" t="s">
        <v>1611</v>
      </c>
      <c r="G40" s="29" t="s">
        <v>1612</v>
      </c>
      <c r="H40" s="31" t="s">
        <v>1613</v>
      </c>
      <c r="I40" s="30" t="s">
        <v>1614</v>
      </c>
      <c r="J40" s="30" t="s">
        <v>32</v>
      </c>
      <c r="K40" s="18" t="s">
        <v>19</v>
      </c>
      <c r="L40" s="19" t="s">
        <v>20</v>
      </c>
      <c r="M40" s="19">
        <v>20.91</v>
      </c>
      <c r="N40" s="19">
        <v>0</v>
      </c>
      <c r="O40" s="21">
        <v>20.91</v>
      </c>
      <c r="P40" s="31" t="s">
        <v>22</v>
      </c>
      <c r="Q40" s="22" t="s">
        <v>23</v>
      </c>
      <c r="R40" s="32">
        <v>2</v>
      </c>
      <c r="S40" s="33" t="s">
        <v>268</v>
      </c>
    </row>
    <row r="41" spans="1:19" ht="30">
      <c r="A41" s="25" t="s">
        <v>24</v>
      </c>
      <c r="B41" s="26" t="s">
        <v>60</v>
      </c>
      <c r="C41" s="27"/>
      <c r="D41" s="28" t="s">
        <v>61</v>
      </c>
      <c r="E41" s="28"/>
      <c r="F41" s="129" t="s">
        <v>1707</v>
      </c>
      <c r="G41" s="29" t="s">
        <v>1708</v>
      </c>
      <c r="H41" s="31" t="s">
        <v>1709</v>
      </c>
      <c r="I41" s="30" t="s">
        <v>1710</v>
      </c>
      <c r="J41" s="30" t="s">
        <v>18</v>
      </c>
      <c r="K41" s="53" t="s">
        <v>19</v>
      </c>
      <c r="L41" s="19" t="s">
        <v>2602</v>
      </c>
      <c r="M41" s="19">
        <f>68.59+58.66</f>
        <v>127.25</v>
      </c>
      <c r="N41" s="19">
        <v>2.1</v>
      </c>
      <c r="O41" s="21">
        <f>70.03+59.89</f>
        <v>129.92000000000002</v>
      </c>
      <c r="P41" s="31" t="s">
        <v>22</v>
      </c>
      <c r="Q41" s="22" t="s">
        <v>23</v>
      </c>
      <c r="R41" s="32"/>
      <c r="S41" s="33"/>
    </row>
    <row r="42" spans="1:19" ht="33.75">
      <c r="A42" s="25" t="s">
        <v>24</v>
      </c>
      <c r="B42" s="26" t="s">
        <v>60</v>
      </c>
      <c r="C42" s="27"/>
      <c r="D42" s="28"/>
      <c r="E42" s="28"/>
      <c r="F42" s="129" t="s">
        <v>2604</v>
      </c>
      <c r="G42" s="29"/>
      <c r="H42" s="31"/>
      <c r="I42" s="30" t="s">
        <v>1710</v>
      </c>
      <c r="J42" s="30" t="s">
        <v>2605</v>
      </c>
      <c r="K42" s="39" t="s">
        <v>181</v>
      </c>
      <c r="L42" s="19" t="s">
        <v>2603</v>
      </c>
      <c r="M42" s="19">
        <v>73.930000000000007</v>
      </c>
      <c r="N42" s="19">
        <v>2.1</v>
      </c>
      <c r="O42" s="21">
        <v>75.48</v>
      </c>
      <c r="P42" s="31" t="s">
        <v>22</v>
      </c>
      <c r="Q42" s="22" t="s">
        <v>23</v>
      </c>
      <c r="R42" s="32"/>
      <c r="S42" s="33"/>
    </row>
    <row r="43" spans="1:19" ht="48.75">
      <c r="A43" s="25" t="s">
        <v>24</v>
      </c>
      <c r="B43" s="26" t="s">
        <v>60</v>
      </c>
      <c r="C43" s="27" t="s">
        <v>26</v>
      </c>
      <c r="D43" s="28" t="s">
        <v>61</v>
      </c>
      <c r="E43" s="28"/>
      <c r="F43" s="129" t="s">
        <v>509</v>
      </c>
      <c r="G43" s="29" t="s">
        <v>510</v>
      </c>
      <c r="H43" s="31" t="s">
        <v>511</v>
      </c>
      <c r="I43" s="30" t="s">
        <v>490</v>
      </c>
      <c r="J43" s="30" t="s">
        <v>32</v>
      </c>
      <c r="K43" s="18" t="s">
        <v>19</v>
      </c>
      <c r="L43" s="19" t="s">
        <v>20</v>
      </c>
      <c r="M43" s="19">
        <v>66.599999999999994</v>
      </c>
      <c r="N43" s="19">
        <v>2.1</v>
      </c>
      <c r="O43" s="21">
        <v>68</v>
      </c>
      <c r="P43" s="31" t="s">
        <v>22</v>
      </c>
      <c r="Q43" s="22" t="s">
        <v>23</v>
      </c>
      <c r="R43" s="35">
        <v>3</v>
      </c>
      <c r="S43" s="33" t="s">
        <v>512</v>
      </c>
    </row>
    <row r="44" spans="1:19" ht="36">
      <c r="A44" s="25" t="s">
        <v>24</v>
      </c>
      <c r="B44" s="26" t="s">
        <v>60</v>
      </c>
      <c r="C44" s="27"/>
      <c r="D44" s="28" t="s">
        <v>61</v>
      </c>
      <c r="E44" s="28"/>
      <c r="F44" s="129" t="s">
        <v>264</v>
      </c>
      <c r="G44" s="29" t="s">
        <v>265</v>
      </c>
      <c r="H44" s="31" t="s">
        <v>266</v>
      </c>
      <c r="I44" s="30" t="s">
        <v>267</v>
      </c>
      <c r="J44" s="30" t="s">
        <v>32</v>
      </c>
      <c r="K44" s="18" t="s">
        <v>19</v>
      </c>
      <c r="L44" s="19" t="s">
        <v>20</v>
      </c>
      <c r="M44" s="19">
        <v>65.98</v>
      </c>
      <c r="N44" s="19">
        <v>0</v>
      </c>
      <c r="O44" s="21">
        <v>65.98</v>
      </c>
      <c r="P44" s="31" t="s">
        <v>22</v>
      </c>
      <c r="Q44" s="22" t="s">
        <v>23</v>
      </c>
      <c r="R44" s="32">
        <v>2</v>
      </c>
      <c r="S44" s="33" t="s">
        <v>268</v>
      </c>
    </row>
    <row r="45" spans="1:19" ht="22.5">
      <c r="A45" s="25" t="s">
        <v>24</v>
      </c>
      <c r="B45" s="26" t="s">
        <v>72</v>
      </c>
      <c r="C45" s="27" t="s">
        <v>26</v>
      </c>
      <c r="D45" s="28">
        <v>16</v>
      </c>
      <c r="E45" s="28"/>
      <c r="F45" s="155" t="s">
        <v>1725</v>
      </c>
      <c r="G45" s="29" t="s">
        <v>1726</v>
      </c>
      <c r="H45" s="31" t="s">
        <v>1727</v>
      </c>
      <c r="I45" s="30" t="s">
        <v>1728</v>
      </c>
      <c r="J45" s="30" t="s">
        <v>32</v>
      </c>
      <c r="K45" s="18" t="s">
        <v>19</v>
      </c>
      <c r="L45" s="19" t="s">
        <v>20</v>
      </c>
      <c r="M45" s="19">
        <v>17.89</v>
      </c>
      <c r="N45" s="19">
        <v>2.1</v>
      </c>
      <c r="O45" s="21">
        <v>18.27</v>
      </c>
      <c r="P45" s="31" t="s">
        <v>22</v>
      </c>
      <c r="Q45" s="22" t="s">
        <v>23</v>
      </c>
      <c r="R45" s="32"/>
      <c r="S45" s="33"/>
    </row>
    <row r="46" spans="1:19" ht="22.5">
      <c r="A46" s="25" t="s">
        <v>24</v>
      </c>
      <c r="B46" s="26" t="s">
        <v>72</v>
      </c>
      <c r="C46" s="27" t="s">
        <v>26</v>
      </c>
      <c r="D46" s="28">
        <v>16</v>
      </c>
      <c r="E46" s="28"/>
      <c r="F46" s="155" t="s">
        <v>1733</v>
      </c>
      <c r="G46" s="29" t="s">
        <v>1734</v>
      </c>
      <c r="H46" s="31" t="s">
        <v>1735</v>
      </c>
      <c r="I46" s="30" t="s">
        <v>1736</v>
      </c>
      <c r="J46" s="30" t="s">
        <v>32</v>
      </c>
      <c r="K46" s="18" t="s">
        <v>19</v>
      </c>
      <c r="L46" s="19" t="s">
        <v>20</v>
      </c>
      <c r="M46" s="19">
        <v>77.55</v>
      </c>
      <c r="N46" s="19">
        <v>2.1</v>
      </c>
      <c r="O46" s="21">
        <v>79.180000000000007</v>
      </c>
      <c r="P46" s="31" t="s">
        <v>22</v>
      </c>
      <c r="Q46" s="22" t="s">
        <v>23</v>
      </c>
      <c r="R46" s="32">
        <v>2</v>
      </c>
      <c r="S46" s="33" t="s">
        <v>1737</v>
      </c>
    </row>
    <row r="47" spans="1:19" ht="22.5">
      <c r="A47" s="25" t="s">
        <v>24</v>
      </c>
      <c r="B47" s="26" t="s">
        <v>60</v>
      </c>
      <c r="C47" s="27"/>
      <c r="D47" s="28" t="s">
        <v>61</v>
      </c>
      <c r="E47" s="28"/>
      <c r="F47" s="129" t="s">
        <v>1748</v>
      </c>
      <c r="G47" s="29" t="s">
        <v>1749</v>
      </c>
      <c r="H47" s="31" t="s">
        <v>1750</v>
      </c>
      <c r="I47" s="30" t="s">
        <v>1748</v>
      </c>
      <c r="J47" s="30" t="s">
        <v>32</v>
      </c>
      <c r="K47" s="18" t="s">
        <v>19</v>
      </c>
      <c r="L47" s="19" t="s">
        <v>20</v>
      </c>
      <c r="M47" s="19">
        <v>44.66</v>
      </c>
      <c r="N47" s="19">
        <v>0</v>
      </c>
      <c r="O47" s="21">
        <v>44.66</v>
      </c>
      <c r="P47" s="31" t="s">
        <v>22</v>
      </c>
      <c r="Q47" s="22" t="s">
        <v>23</v>
      </c>
      <c r="R47" s="32">
        <v>2</v>
      </c>
      <c r="S47" s="33" t="s">
        <v>59</v>
      </c>
    </row>
    <row r="48" spans="1:19" ht="22.5">
      <c r="A48" s="25" t="s">
        <v>24</v>
      </c>
      <c r="B48" s="26" t="s">
        <v>60</v>
      </c>
      <c r="C48" s="27"/>
      <c r="D48" s="28" t="s">
        <v>61</v>
      </c>
      <c r="E48" s="28"/>
      <c r="F48" s="129" t="s">
        <v>1761</v>
      </c>
      <c r="G48" s="29" t="s">
        <v>1762</v>
      </c>
      <c r="H48" s="31" t="s">
        <v>1763</v>
      </c>
      <c r="I48" s="30" t="s">
        <v>1764</v>
      </c>
      <c r="J48" s="30" t="s">
        <v>32</v>
      </c>
      <c r="K48" s="18" t="s">
        <v>19</v>
      </c>
      <c r="L48" s="19" t="s">
        <v>20</v>
      </c>
      <c r="M48" s="19">
        <v>48.72</v>
      </c>
      <c r="N48" s="19">
        <v>0</v>
      </c>
      <c r="O48" s="21">
        <v>48.72</v>
      </c>
      <c r="P48" s="31" t="s">
        <v>22</v>
      </c>
      <c r="Q48" s="22" t="s">
        <v>23</v>
      </c>
      <c r="R48" s="32">
        <v>2</v>
      </c>
      <c r="S48" s="33" t="s">
        <v>1765</v>
      </c>
    </row>
    <row r="49" spans="1:19" ht="78">
      <c r="A49" s="25" t="s">
        <v>24</v>
      </c>
      <c r="B49" s="26" t="s">
        <v>60</v>
      </c>
      <c r="C49" s="27" t="s">
        <v>26</v>
      </c>
      <c r="D49" s="28" t="s">
        <v>61</v>
      </c>
      <c r="E49" s="28"/>
      <c r="F49" s="129" t="s">
        <v>1824</v>
      </c>
      <c r="G49" s="29" t="s">
        <v>1825</v>
      </c>
      <c r="H49" s="31" t="s">
        <v>1826</v>
      </c>
      <c r="I49" s="30" t="s">
        <v>1824</v>
      </c>
      <c r="J49" s="30" t="s">
        <v>18</v>
      </c>
      <c r="K49" s="18" t="s">
        <v>19</v>
      </c>
      <c r="L49" s="19" t="s">
        <v>20</v>
      </c>
      <c r="M49" s="19">
        <v>415.54</v>
      </c>
      <c r="N49" s="19">
        <v>2.1</v>
      </c>
      <c r="O49" s="21">
        <v>424.27</v>
      </c>
      <c r="P49" s="31" t="s">
        <v>22</v>
      </c>
      <c r="Q49" s="22" t="s">
        <v>23</v>
      </c>
      <c r="R49" s="35">
        <v>11</v>
      </c>
      <c r="S49" s="33" t="s">
        <v>1827</v>
      </c>
    </row>
    <row r="50" spans="1:19" ht="23.25">
      <c r="A50" s="25" t="s">
        <v>24</v>
      </c>
      <c r="B50" s="26" t="s">
        <v>60</v>
      </c>
      <c r="C50" s="27"/>
      <c r="D50" s="28">
        <v>16</v>
      </c>
      <c r="E50" s="28"/>
      <c r="F50" s="131" t="s">
        <v>1869</v>
      </c>
      <c r="G50" s="15" t="s">
        <v>1870</v>
      </c>
      <c r="H50" s="16" t="s">
        <v>1871</v>
      </c>
      <c r="I50" s="17" t="s">
        <v>1872</v>
      </c>
      <c r="J50" s="17" t="s">
        <v>32</v>
      </c>
      <c r="K50" s="50" t="s">
        <v>19</v>
      </c>
      <c r="L50" s="19" t="s">
        <v>41</v>
      </c>
      <c r="M50" s="19">
        <v>0</v>
      </c>
      <c r="N50" s="19">
        <v>0</v>
      </c>
      <c r="O50" s="21">
        <v>0</v>
      </c>
      <c r="P50" s="31" t="s">
        <v>343</v>
      </c>
      <c r="Q50" s="22" t="s">
        <v>42</v>
      </c>
      <c r="R50" s="113"/>
      <c r="S50" s="43"/>
    </row>
    <row r="51" spans="1:19" ht="22.5">
      <c r="A51" s="25" t="s">
        <v>24</v>
      </c>
      <c r="B51" s="26" t="s">
        <v>72</v>
      </c>
      <c r="C51" s="27"/>
      <c r="D51" s="28" t="s">
        <v>61</v>
      </c>
      <c r="E51" s="28"/>
      <c r="F51" s="155" t="s">
        <v>1973</v>
      </c>
      <c r="G51" s="29" t="s">
        <v>1974</v>
      </c>
      <c r="H51" s="31" t="s">
        <v>1975</v>
      </c>
      <c r="I51" s="30" t="s">
        <v>1976</v>
      </c>
      <c r="J51" s="30" t="s">
        <v>32</v>
      </c>
      <c r="K51" s="18" t="s">
        <v>19</v>
      </c>
      <c r="L51" s="19" t="s">
        <v>20</v>
      </c>
      <c r="M51" s="19">
        <v>45.68</v>
      </c>
      <c r="N51" s="19">
        <v>0</v>
      </c>
      <c r="O51" s="21">
        <v>45.68</v>
      </c>
      <c r="P51" s="31" t="s">
        <v>22</v>
      </c>
      <c r="Q51" s="22" t="s">
        <v>23</v>
      </c>
      <c r="R51" s="32">
        <v>2</v>
      </c>
      <c r="S51" s="33" t="s">
        <v>1977</v>
      </c>
    </row>
    <row r="52" spans="1:19" ht="33.75">
      <c r="A52" s="25" t="s">
        <v>24</v>
      </c>
      <c r="B52" s="26" t="s">
        <v>60</v>
      </c>
      <c r="C52" s="27"/>
      <c r="D52" s="28" t="s">
        <v>61</v>
      </c>
      <c r="E52" s="28"/>
      <c r="F52" s="129" t="s">
        <v>1978</v>
      </c>
      <c r="G52" s="29" t="s">
        <v>1979</v>
      </c>
      <c r="H52" s="31" t="s">
        <v>1980</v>
      </c>
      <c r="I52" s="38" t="s">
        <v>1981</v>
      </c>
      <c r="J52" s="30" t="s">
        <v>32</v>
      </c>
      <c r="K52" s="18" t="s">
        <v>19</v>
      </c>
      <c r="L52" s="19" t="s">
        <v>20</v>
      </c>
      <c r="M52" s="19">
        <v>39.770000000000003</v>
      </c>
      <c r="N52" s="19">
        <v>5.5</v>
      </c>
      <c r="O52" s="21">
        <v>41.96</v>
      </c>
      <c r="P52" s="31" t="s">
        <v>22</v>
      </c>
      <c r="Q52" s="22" t="s">
        <v>23</v>
      </c>
      <c r="R52" s="32">
        <v>2</v>
      </c>
      <c r="S52" s="33" t="s">
        <v>1765</v>
      </c>
    </row>
    <row r="53" spans="1:19" ht="22.5">
      <c r="A53" s="25" t="s">
        <v>24</v>
      </c>
      <c r="B53" s="26" t="s">
        <v>60</v>
      </c>
      <c r="C53" s="27"/>
      <c r="D53" s="28" t="s">
        <v>61</v>
      </c>
      <c r="E53" s="28"/>
      <c r="F53" s="129" t="s">
        <v>2009</v>
      </c>
      <c r="G53" s="29" t="s">
        <v>2010</v>
      </c>
      <c r="H53" s="31" t="s">
        <v>2011</v>
      </c>
      <c r="I53" s="30" t="s">
        <v>2012</v>
      </c>
      <c r="J53" s="30" t="s">
        <v>458</v>
      </c>
      <c r="K53" s="18" t="s">
        <v>19</v>
      </c>
      <c r="L53" s="19" t="s">
        <v>20</v>
      </c>
      <c r="M53" s="19">
        <v>54.81</v>
      </c>
      <c r="N53" s="19">
        <v>0</v>
      </c>
      <c r="O53" s="21">
        <v>54.81</v>
      </c>
      <c r="P53" s="31" t="s">
        <v>22</v>
      </c>
      <c r="Q53" s="22" t="s">
        <v>23</v>
      </c>
      <c r="R53" s="32">
        <v>2</v>
      </c>
      <c r="S53" s="33" t="s">
        <v>1765</v>
      </c>
    </row>
    <row r="54" spans="1:19" ht="22.5">
      <c r="A54" s="25" t="s">
        <v>24</v>
      </c>
      <c r="B54" s="26" t="s">
        <v>72</v>
      </c>
      <c r="C54" s="27"/>
      <c r="D54" s="28" t="s">
        <v>61</v>
      </c>
      <c r="E54" s="28"/>
      <c r="F54" s="155" t="s">
        <v>2022</v>
      </c>
      <c r="G54" s="29" t="s">
        <v>2023</v>
      </c>
      <c r="H54" s="31" t="s">
        <v>2024</v>
      </c>
      <c r="I54" s="30" t="s">
        <v>2025</v>
      </c>
      <c r="J54" s="30" t="s">
        <v>32</v>
      </c>
      <c r="K54" s="18" t="s">
        <v>19</v>
      </c>
      <c r="L54" s="19" t="s">
        <v>41</v>
      </c>
      <c r="M54" s="19">
        <v>50.09</v>
      </c>
      <c r="N54" s="19">
        <v>2.1</v>
      </c>
      <c r="O54" s="21">
        <v>51.14</v>
      </c>
      <c r="P54" s="31" t="s">
        <v>553</v>
      </c>
      <c r="Q54" s="22" t="s">
        <v>42</v>
      </c>
      <c r="R54" s="32"/>
      <c r="S54" s="33"/>
    </row>
    <row r="55" spans="1:19" ht="45">
      <c r="A55" s="25" t="s">
        <v>24</v>
      </c>
      <c r="B55" s="26" t="s">
        <v>72</v>
      </c>
      <c r="C55" s="46" t="s">
        <v>26</v>
      </c>
      <c r="D55" s="28" t="s">
        <v>61</v>
      </c>
      <c r="E55" s="28"/>
      <c r="F55" s="155" t="s">
        <v>2048</v>
      </c>
      <c r="G55" s="52" t="s">
        <v>2049</v>
      </c>
      <c r="H55" s="70" t="s">
        <v>2050</v>
      </c>
      <c r="I55" s="30" t="s">
        <v>1386</v>
      </c>
      <c r="J55" s="30" t="s">
        <v>32</v>
      </c>
      <c r="K55" s="39" t="s">
        <v>108</v>
      </c>
      <c r="L55" s="118" t="s">
        <v>2051</v>
      </c>
      <c r="M55" s="19">
        <v>39.770000000000003</v>
      </c>
      <c r="N55" s="19">
        <v>2.1</v>
      </c>
      <c r="O55" s="21">
        <v>40.61</v>
      </c>
      <c r="P55" s="31" t="s">
        <v>22</v>
      </c>
      <c r="Q55" s="22" t="s">
        <v>23</v>
      </c>
      <c r="R55" s="48">
        <v>2</v>
      </c>
      <c r="S55" s="49" t="s">
        <v>2052</v>
      </c>
    </row>
    <row r="56" spans="1:19" ht="23.25">
      <c r="A56" s="25" t="s">
        <v>24</v>
      </c>
      <c r="B56" s="26" t="s">
        <v>60</v>
      </c>
      <c r="C56" s="27"/>
      <c r="D56" s="28">
        <v>16</v>
      </c>
      <c r="E56" s="28"/>
      <c r="F56" s="131" t="s">
        <v>2066</v>
      </c>
      <c r="G56" s="78" t="s">
        <v>2067</v>
      </c>
      <c r="H56" s="79" t="s">
        <v>2068</v>
      </c>
      <c r="I56" s="17" t="s">
        <v>2069</v>
      </c>
      <c r="J56" s="17" t="s">
        <v>32</v>
      </c>
      <c r="K56" s="50" t="s">
        <v>19</v>
      </c>
      <c r="L56" s="19" t="s">
        <v>20</v>
      </c>
      <c r="M56" s="19">
        <v>49.54</v>
      </c>
      <c r="N56" s="19">
        <v>5.5</v>
      </c>
      <c r="O56" s="21">
        <v>52.26</v>
      </c>
      <c r="P56" s="31" t="s">
        <v>22</v>
      </c>
      <c r="Q56" s="22" t="s">
        <v>23</v>
      </c>
      <c r="R56" s="32"/>
      <c r="S56" s="43"/>
    </row>
    <row r="57" spans="1:19" ht="22.5">
      <c r="A57" s="25" t="s">
        <v>24</v>
      </c>
      <c r="B57" s="26" t="s">
        <v>60</v>
      </c>
      <c r="C57" s="27"/>
      <c r="D57" s="28" t="s">
        <v>61</v>
      </c>
      <c r="E57" s="28"/>
      <c r="F57" s="129" t="s">
        <v>2077</v>
      </c>
      <c r="G57" s="52" t="s">
        <v>2078</v>
      </c>
      <c r="H57" s="70" t="s">
        <v>2079</v>
      </c>
      <c r="I57" s="30" t="s">
        <v>1470</v>
      </c>
      <c r="J57" s="30" t="s">
        <v>32</v>
      </c>
      <c r="K57" s="18" t="s">
        <v>19</v>
      </c>
      <c r="L57" s="19" t="s">
        <v>20</v>
      </c>
      <c r="M57" s="19">
        <v>52.91</v>
      </c>
      <c r="N57" s="19">
        <v>5.5</v>
      </c>
      <c r="O57" s="21">
        <v>55.82</v>
      </c>
      <c r="P57" s="31" t="s">
        <v>22</v>
      </c>
      <c r="Q57" s="22" t="s">
        <v>23</v>
      </c>
      <c r="R57" s="32">
        <v>2</v>
      </c>
      <c r="S57" s="33" t="s">
        <v>268</v>
      </c>
    </row>
    <row r="58" spans="1:19" ht="22.5">
      <c r="A58" s="25" t="s">
        <v>24</v>
      </c>
      <c r="B58" s="26" t="s">
        <v>72</v>
      </c>
      <c r="C58" s="27"/>
      <c r="D58" s="28">
        <v>16</v>
      </c>
      <c r="E58" s="28"/>
      <c r="F58" s="155" t="s">
        <v>2124</v>
      </c>
      <c r="G58" s="29" t="s">
        <v>2125</v>
      </c>
      <c r="H58" s="31" t="s">
        <v>2126</v>
      </c>
      <c r="I58" s="30" t="s">
        <v>2127</v>
      </c>
      <c r="J58" s="30" t="s">
        <v>32</v>
      </c>
      <c r="K58" s="18" t="s">
        <v>19</v>
      </c>
      <c r="L58" s="122" t="s">
        <v>0</v>
      </c>
      <c r="M58" s="19">
        <v>0</v>
      </c>
      <c r="N58" s="19">
        <v>0</v>
      </c>
      <c r="O58" s="21">
        <v>0</v>
      </c>
      <c r="P58" s="31" t="s">
        <v>553</v>
      </c>
      <c r="Q58" s="22" t="s">
        <v>42</v>
      </c>
      <c r="R58" s="32">
        <v>2</v>
      </c>
      <c r="S58" s="33" t="s">
        <v>2128</v>
      </c>
    </row>
    <row r="59" spans="1:19" ht="29.25">
      <c r="A59" s="25" t="s">
        <v>24</v>
      </c>
      <c r="B59" s="26" t="s">
        <v>60</v>
      </c>
      <c r="C59" s="27"/>
      <c r="D59" s="28">
        <v>16</v>
      </c>
      <c r="E59" s="28"/>
      <c r="F59" s="131" t="s">
        <v>334</v>
      </c>
      <c r="G59" s="15" t="s">
        <v>335</v>
      </c>
      <c r="H59" s="16" t="s">
        <v>336</v>
      </c>
      <c r="I59" s="17" t="s">
        <v>233</v>
      </c>
      <c r="J59" s="17" t="s">
        <v>32</v>
      </c>
      <c r="K59" s="50" t="s">
        <v>19</v>
      </c>
      <c r="L59" s="40" t="s">
        <v>337</v>
      </c>
      <c r="M59" s="40">
        <v>95.25</v>
      </c>
      <c r="N59" s="41">
        <v>5.5</v>
      </c>
      <c r="O59" s="42">
        <v>100.49</v>
      </c>
      <c r="P59" s="31" t="s">
        <v>22</v>
      </c>
      <c r="Q59" s="22" t="s">
        <v>23</v>
      </c>
      <c r="R59" s="32">
        <v>3</v>
      </c>
      <c r="S59" s="33" t="s">
        <v>338</v>
      </c>
    </row>
    <row r="60" spans="1:19" ht="24">
      <c r="A60" s="25" t="s">
        <v>24</v>
      </c>
      <c r="B60" s="26" t="s">
        <v>60</v>
      </c>
      <c r="C60" s="27"/>
      <c r="D60" s="28" t="s">
        <v>61</v>
      </c>
      <c r="E60" s="28"/>
      <c r="F60" s="129" t="s">
        <v>2156</v>
      </c>
      <c r="G60" s="29" t="s">
        <v>2157</v>
      </c>
      <c r="H60" s="31" t="s">
        <v>2158</v>
      </c>
      <c r="I60" s="30" t="s">
        <v>2159</v>
      </c>
      <c r="J60" s="30" t="s">
        <v>32</v>
      </c>
      <c r="K60" s="18" t="s">
        <v>19</v>
      </c>
      <c r="L60" s="19" t="s">
        <v>20</v>
      </c>
      <c r="M60" s="19">
        <v>30.45</v>
      </c>
      <c r="N60" s="19">
        <v>0</v>
      </c>
      <c r="O60" s="21">
        <v>30.45</v>
      </c>
      <c r="P60" s="31" t="s">
        <v>22</v>
      </c>
      <c r="Q60" s="22" t="s">
        <v>23</v>
      </c>
      <c r="R60" s="32"/>
      <c r="S60" s="33"/>
    </row>
    <row r="61" spans="1:19" ht="24">
      <c r="A61" s="25" t="s">
        <v>24</v>
      </c>
      <c r="B61" s="26" t="s">
        <v>60</v>
      </c>
      <c r="C61" s="27"/>
      <c r="D61" s="28" t="s">
        <v>61</v>
      </c>
      <c r="E61" s="28"/>
      <c r="F61" s="129" t="s">
        <v>2163</v>
      </c>
      <c r="G61" s="29" t="s">
        <v>2164</v>
      </c>
      <c r="H61" s="31" t="s">
        <v>2165</v>
      </c>
      <c r="I61" s="30" t="s">
        <v>535</v>
      </c>
      <c r="J61" s="30" t="s">
        <v>32</v>
      </c>
      <c r="K61" s="18" t="s">
        <v>19</v>
      </c>
      <c r="L61" s="19" t="s">
        <v>20</v>
      </c>
      <c r="M61" s="19">
        <v>103.91</v>
      </c>
      <c r="N61" s="19">
        <v>5.5</v>
      </c>
      <c r="O61" s="21">
        <v>109.63</v>
      </c>
      <c r="P61" s="31" t="s">
        <v>22</v>
      </c>
      <c r="Q61" s="22" t="s">
        <v>23</v>
      </c>
      <c r="R61" s="32">
        <v>2</v>
      </c>
      <c r="S61" s="33" t="s">
        <v>2166</v>
      </c>
    </row>
    <row r="62" spans="1:19" ht="24">
      <c r="A62" s="25" t="s">
        <v>24</v>
      </c>
      <c r="B62" s="26" t="s">
        <v>60</v>
      </c>
      <c r="C62" s="27"/>
      <c r="D62" s="28" t="s">
        <v>61</v>
      </c>
      <c r="E62" s="28"/>
      <c r="F62" s="129" t="s">
        <v>2167</v>
      </c>
      <c r="G62" s="29" t="s">
        <v>2168</v>
      </c>
      <c r="H62" s="31"/>
      <c r="I62" s="30" t="s">
        <v>233</v>
      </c>
      <c r="J62" s="30" t="s">
        <v>32</v>
      </c>
      <c r="K62" s="18" t="s">
        <v>19</v>
      </c>
      <c r="L62" s="19" t="s">
        <v>20</v>
      </c>
      <c r="M62" s="19">
        <v>48.1</v>
      </c>
      <c r="N62" s="19">
        <v>5.5</v>
      </c>
      <c r="O62" s="21">
        <v>50.75</v>
      </c>
      <c r="P62" s="31" t="s">
        <v>22</v>
      </c>
      <c r="Q62" s="22" t="s">
        <v>23</v>
      </c>
      <c r="R62" s="32"/>
      <c r="S62" s="33"/>
    </row>
    <row r="63" spans="1:19" ht="22.5">
      <c r="A63" s="25" t="s">
        <v>24</v>
      </c>
      <c r="B63" s="26" t="s">
        <v>60</v>
      </c>
      <c r="C63" s="27"/>
      <c r="D63" s="28" t="s">
        <v>61</v>
      </c>
      <c r="E63" s="28"/>
      <c r="F63" s="129" t="s">
        <v>2192</v>
      </c>
      <c r="G63" s="29" t="s">
        <v>2193</v>
      </c>
      <c r="H63" s="31" t="s">
        <v>2194</v>
      </c>
      <c r="I63" s="30" t="s">
        <v>391</v>
      </c>
      <c r="J63" s="30" t="s">
        <v>32</v>
      </c>
      <c r="K63" s="18" t="s">
        <v>19</v>
      </c>
      <c r="L63" s="19" t="s">
        <v>20</v>
      </c>
      <c r="M63" s="19">
        <v>42.34</v>
      </c>
      <c r="N63" s="19">
        <v>5.5</v>
      </c>
      <c r="O63" s="21">
        <v>44.67</v>
      </c>
      <c r="P63" s="31" t="s">
        <v>22</v>
      </c>
      <c r="Q63" s="22" t="s">
        <v>23</v>
      </c>
      <c r="R63" s="48">
        <v>2</v>
      </c>
      <c r="S63" s="49" t="s">
        <v>268</v>
      </c>
    </row>
    <row r="64" spans="1:19" ht="22.5">
      <c r="A64" s="25" t="s">
        <v>24</v>
      </c>
      <c r="B64" s="26" t="s">
        <v>60</v>
      </c>
      <c r="C64" s="27"/>
      <c r="D64" s="28" t="s">
        <v>61</v>
      </c>
      <c r="E64" s="28"/>
      <c r="F64" s="155" t="s">
        <v>2195</v>
      </c>
      <c r="G64" s="29" t="s">
        <v>2196</v>
      </c>
      <c r="H64" s="31" t="s">
        <v>2197</v>
      </c>
      <c r="I64" s="30" t="s">
        <v>1470</v>
      </c>
      <c r="J64" s="30" t="s">
        <v>32</v>
      </c>
      <c r="K64" s="18" t="s">
        <v>19</v>
      </c>
      <c r="L64" s="19" t="s">
        <v>20</v>
      </c>
      <c r="M64" s="19">
        <v>47.1</v>
      </c>
      <c r="N64" s="19">
        <v>2.1</v>
      </c>
      <c r="O64" s="21">
        <v>48.09</v>
      </c>
      <c r="P64" s="31" t="s">
        <v>22</v>
      </c>
      <c r="Q64" s="22" t="s">
        <v>23</v>
      </c>
      <c r="R64" s="32">
        <v>2</v>
      </c>
      <c r="S64" s="33" t="s">
        <v>268</v>
      </c>
    </row>
    <row r="65" spans="1:19" ht="22.5">
      <c r="A65" s="25" t="s">
        <v>24</v>
      </c>
      <c r="B65" s="26" t="s">
        <v>60</v>
      </c>
      <c r="C65" s="27"/>
      <c r="D65" s="28" t="s">
        <v>61</v>
      </c>
      <c r="E65" s="28"/>
      <c r="F65" s="129" t="s">
        <v>2621</v>
      </c>
      <c r="G65" s="29" t="s">
        <v>2259</v>
      </c>
      <c r="H65" s="31" t="s">
        <v>2260</v>
      </c>
      <c r="I65" s="30" t="s">
        <v>2261</v>
      </c>
      <c r="J65" s="30" t="s">
        <v>32</v>
      </c>
      <c r="K65" s="18" t="s">
        <v>19</v>
      </c>
      <c r="L65" s="19" t="s">
        <v>20</v>
      </c>
      <c r="M65" s="19">
        <v>0</v>
      </c>
      <c r="N65" s="19">
        <v>0</v>
      </c>
      <c r="O65" s="21">
        <v>0</v>
      </c>
      <c r="P65" s="31" t="s">
        <v>22</v>
      </c>
      <c r="Q65" s="22" t="s">
        <v>23</v>
      </c>
      <c r="R65" s="32"/>
      <c r="S65" s="33"/>
    </row>
    <row r="66" spans="1:19" ht="22.5">
      <c r="A66" s="25" t="s">
        <v>24</v>
      </c>
      <c r="B66" s="26" t="s">
        <v>60</v>
      </c>
      <c r="C66" s="27" t="s">
        <v>26</v>
      </c>
      <c r="D66" s="28" t="s">
        <v>61</v>
      </c>
      <c r="E66" s="28"/>
      <c r="F66" s="129" t="s">
        <v>2285</v>
      </c>
      <c r="G66" s="29" t="s">
        <v>2286</v>
      </c>
      <c r="H66" s="31" t="s">
        <v>2287</v>
      </c>
      <c r="I66" s="30" t="s">
        <v>2288</v>
      </c>
      <c r="J66" s="30" t="s">
        <v>32</v>
      </c>
      <c r="K66" s="18" t="s">
        <v>19</v>
      </c>
      <c r="L66" s="19" t="s">
        <v>20</v>
      </c>
      <c r="M66" s="19">
        <v>63.62</v>
      </c>
      <c r="N66" s="19">
        <v>2.1</v>
      </c>
      <c r="O66" s="21">
        <v>64.959999999999994</v>
      </c>
      <c r="P66" s="31" t="s">
        <v>22</v>
      </c>
      <c r="Q66" s="22" t="s">
        <v>23</v>
      </c>
      <c r="R66" s="32">
        <v>2</v>
      </c>
      <c r="S66" s="33" t="s">
        <v>59</v>
      </c>
    </row>
    <row r="67" spans="1:19" ht="30">
      <c r="A67" s="25" t="s">
        <v>24</v>
      </c>
      <c r="B67" s="26" t="s">
        <v>60</v>
      </c>
      <c r="C67" s="27"/>
      <c r="D67" s="28">
        <v>16</v>
      </c>
      <c r="E67" s="28"/>
      <c r="F67" s="131" t="s">
        <v>388</v>
      </c>
      <c r="G67" s="15" t="s">
        <v>389</v>
      </c>
      <c r="H67" s="16" t="s">
        <v>390</v>
      </c>
      <c r="I67" s="17" t="s">
        <v>391</v>
      </c>
      <c r="J67" s="17" t="s">
        <v>32</v>
      </c>
      <c r="K67" s="18" t="s">
        <v>19</v>
      </c>
      <c r="L67" s="19" t="s">
        <v>337</v>
      </c>
      <c r="M67" s="19">
        <v>134.69</v>
      </c>
      <c r="N67" s="19">
        <v>5.5</v>
      </c>
      <c r="O67" s="58">
        <v>142.1</v>
      </c>
      <c r="P67" s="31" t="s">
        <v>22</v>
      </c>
      <c r="Q67" s="22" t="s">
        <v>23</v>
      </c>
      <c r="R67" s="36">
        <v>2</v>
      </c>
      <c r="S67" s="59" t="s">
        <v>268</v>
      </c>
    </row>
    <row r="68" spans="1:19" ht="22.5">
      <c r="A68" s="25" t="s">
        <v>24</v>
      </c>
      <c r="B68" s="26" t="s">
        <v>60</v>
      </c>
      <c r="C68" s="27"/>
      <c r="D68" s="28">
        <v>16</v>
      </c>
      <c r="E68" s="28"/>
      <c r="F68" s="131" t="s">
        <v>2300</v>
      </c>
      <c r="G68" s="15" t="s">
        <v>2301</v>
      </c>
      <c r="H68" s="16" t="s">
        <v>2302</v>
      </c>
      <c r="I68" s="17" t="s">
        <v>2303</v>
      </c>
      <c r="J68" s="17" t="s">
        <v>32</v>
      </c>
      <c r="K68" s="18" t="s">
        <v>19</v>
      </c>
      <c r="L68" s="19" t="s">
        <v>20</v>
      </c>
      <c r="M68" s="19">
        <v>60.44</v>
      </c>
      <c r="N68" s="19">
        <v>5.5</v>
      </c>
      <c r="O68" s="21">
        <v>63.76</v>
      </c>
      <c r="P68" s="31" t="s">
        <v>22</v>
      </c>
      <c r="Q68" s="22" t="s">
        <v>23</v>
      </c>
      <c r="R68" s="32">
        <v>2</v>
      </c>
      <c r="S68" s="33" t="s">
        <v>2304</v>
      </c>
    </row>
    <row r="69" spans="1:19" ht="22.5">
      <c r="A69" s="25" t="s">
        <v>24</v>
      </c>
      <c r="B69" s="26" t="s">
        <v>60</v>
      </c>
      <c r="C69" s="27"/>
      <c r="D69" s="28" t="s">
        <v>61</v>
      </c>
      <c r="E69" s="28"/>
      <c r="F69" s="129" t="s">
        <v>2354</v>
      </c>
      <c r="G69" s="29" t="s">
        <v>2355</v>
      </c>
      <c r="H69" s="31" t="s">
        <v>2356</v>
      </c>
      <c r="I69" s="30" t="s">
        <v>2083</v>
      </c>
      <c r="J69" s="30" t="s">
        <v>32</v>
      </c>
      <c r="K69" s="18" t="s">
        <v>19</v>
      </c>
      <c r="L69" s="19" t="s">
        <v>20</v>
      </c>
      <c r="M69" s="19">
        <v>38.92</v>
      </c>
      <c r="N69" s="19">
        <v>2.1</v>
      </c>
      <c r="O69" s="21">
        <v>39.74</v>
      </c>
      <c r="P69" s="31" t="s">
        <v>22</v>
      </c>
      <c r="Q69" s="22" t="s">
        <v>23</v>
      </c>
      <c r="R69" s="32"/>
      <c r="S69" s="33"/>
    </row>
    <row r="70" spans="1:19" ht="24">
      <c r="A70" s="25" t="s">
        <v>24</v>
      </c>
      <c r="B70" s="26" t="s">
        <v>60</v>
      </c>
      <c r="C70" s="27"/>
      <c r="D70" s="28">
        <v>16</v>
      </c>
      <c r="E70" s="28"/>
      <c r="F70" s="131" t="s">
        <v>404</v>
      </c>
      <c r="G70" s="15" t="s">
        <v>405</v>
      </c>
      <c r="H70" s="16" t="s">
        <v>406</v>
      </c>
      <c r="I70" s="17" t="s">
        <v>407</v>
      </c>
      <c r="J70" s="17" t="s">
        <v>32</v>
      </c>
      <c r="K70" s="18" t="s">
        <v>19</v>
      </c>
      <c r="L70" s="19" t="s">
        <v>20</v>
      </c>
      <c r="M70" s="19">
        <v>60.9</v>
      </c>
      <c r="N70" s="19">
        <v>0</v>
      </c>
      <c r="O70" s="21">
        <v>60.9</v>
      </c>
      <c r="P70" s="31" t="s">
        <v>22</v>
      </c>
      <c r="Q70" s="22" t="s">
        <v>23</v>
      </c>
      <c r="R70" s="32"/>
      <c r="S70" s="43"/>
    </row>
    <row r="71" spans="1:19" ht="24">
      <c r="A71" s="25" t="s">
        <v>24</v>
      </c>
      <c r="B71" s="26" t="s">
        <v>60</v>
      </c>
      <c r="C71" s="27" t="s">
        <v>26</v>
      </c>
      <c r="D71" s="28" t="s">
        <v>61</v>
      </c>
      <c r="E71" s="28"/>
      <c r="F71" s="129" t="s">
        <v>2467</v>
      </c>
      <c r="G71" s="29" t="s">
        <v>2468</v>
      </c>
      <c r="H71" s="31" t="s">
        <v>2469</v>
      </c>
      <c r="I71" s="30" t="s">
        <v>1242</v>
      </c>
      <c r="J71" s="30" t="s">
        <v>32</v>
      </c>
      <c r="K71" s="18" t="s">
        <v>19</v>
      </c>
      <c r="L71" s="19" t="s">
        <v>20</v>
      </c>
      <c r="M71" s="19">
        <v>83.23</v>
      </c>
      <c r="N71" s="19">
        <v>0</v>
      </c>
      <c r="O71" s="21">
        <v>83.23</v>
      </c>
      <c r="P71" s="31" t="s">
        <v>22</v>
      </c>
      <c r="Q71" s="22" t="s">
        <v>23</v>
      </c>
      <c r="R71" s="32">
        <v>3</v>
      </c>
      <c r="S71" s="33" t="s">
        <v>2166</v>
      </c>
    </row>
    <row r="72" spans="1:19" ht="29.25">
      <c r="A72" s="25" t="s">
        <v>24</v>
      </c>
      <c r="B72" s="26" t="s">
        <v>72</v>
      </c>
      <c r="C72" s="46"/>
      <c r="D72" s="28">
        <v>16</v>
      </c>
      <c r="E72" s="28"/>
      <c r="F72" s="155" t="s">
        <v>2482</v>
      </c>
      <c r="G72" s="29" t="s">
        <v>2483</v>
      </c>
      <c r="H72" s="31" t="s">
        <v>2484</v>
      </c>
      <c r="I72" s="30" t="s">
        <v>2485</v>
      </c>
      <c r="J72" s="30" t="s">
        <v>18</v>
      </c>
      <c r="K72" s="18" t="s">
        <v>19</v>
      </c>
      <c r="L72" s="19" t="s">
        <v>41</v>
      </c>
      <c r="M72" s="19">
        <v>60.85</v>
      </c>
      <c r="N72" s="19">
        <v>2.1</v>
      </c>
      <c r="O72" s="21">
        <v>62.13</v>
      </c>
      <c r="P72" s="31" t="s">
        <v>45</v>
      </c>
      <c r="Q72" s="22" t="s">
        <v>42</v>
      </c>
      <c r="R72" s="32">
        <v>5</v>
      </c>
      <c r="S72" s="33" t="s">
        <v>2486</v>
      </c>
    </row>
    <row r="73" spans="1:19" ht="22.5">
      <c r="A73" s="25" t="s">
        <v>24</v>
      </c>
      <c r="B73" s="26" t="s">
        <v>60</v>
      </c>
      <c r="C73" s="27"/>
      <c r="D73" s="28">
        <v>16</v>
      </c>
      <c r="E73" s="28"/>
      <c r="F73" s="131" t="s">
        <v>2504</v>
      </c>
      <c r="G73" s="15" t="s">
        <v>2505</v>
      </c>
      <c r="H73" s="16" t="s">
        <v>2506</v>
      </c>
      <c r="I73" s="17" t="s">
        <v>2507</v>
      </c>
      <c r="J73" s="17" t="s">
        <v>32</v>
      </c>
      <c r="K73" s="18" t="s">
        <v>19</v>
      </c>
      <c r="L73" s="19" t="s">
        <v>20</v>
      </c>
      <c r="M73" s="19">
        <v>0</v>
      </c>
      <c r="N73" s="19">
        <v>0</v>
      </c>
      <c r="O73" s="21">
        <v>0</v>
      </c>
      <c r="P73" s="31" t="s">
        <v>22</v>
      </c>
      <c r="Q73" s="22" t="s">
        <v>23</v>
      </c>
      <c r="R73" s="36"/>
      <c r="S73" s="23"/>
    </row>
    <row r="74" spans="1:19" ht="22.5">
      <c r="A74" s="25" t="s">
        <v>24</v>
      </c>
      <c r="B74" s="26" t="s">
        <v>60</v>
      </c>
      <c r="C74" s="27"/>
      <c r="D74" s="28" t="s">
        <v>61</v>
      </c>
      <c r="E74" s="28"/>
      <c r="F74" s="129" t="s">
        <v>2512</v>
      </c>
      <c r="G74" s="29" t="s">
        <v>2513</v>
      </c>
      <c r="H74" s="31" t="s">
        <v>2514</v>
      </c>
      <c r="I74" s="38" t="s">
        <v>2515</v>
      </c>
      <c r="J74" s="30" t="s">
        <v>32</v>
      </c>
      <c r="K74" s="18" t="s">
        <v>19</v>
      </c>
      <c r="L74" s="19" t="s">
        <v>20</v>
      </c>
      <c r="M74" s="19">
        <v>26.94</v>
      </c>
      <c r="N74" s="19">
        <v>5.5</v>
      </c>
      <c r="O74" s="21">
        <v>28.42</v>
      </c>
      <c r="P74" s="31" t="s">
        <v>22</v>
      </c>
      <c r="Q74" s="22" t="s">
        <v>23</v>
      </c>
      <c r="R74" s="32"/>
      <c r="S74" s="33"/>
    </row>
    <row r="75" spans="1:19" ht="22.5">
      <c r="A75" s="25" t="s">
        <v>24</v>
      </c>
      <c r="B75" s="26" t="s">
        <v>60</v>
      </c>
      <c r="C75" s="27"/>
      <c r="D75" s="28" t="s">
        <v>61</v>
      </c>
      <c r="E75" s="28"/>
      <c r="F75" s="129" t="s">
        <v>2536</v>
      </c>
      <c r="G75" s="29" t="s">
        <v>2537</v>
      </c>
      <c r="H75" s="31" t="s">
        <v>2538</v>
      </c>
      <c r="I75" s="30" t="s">
        <v>2539</v>
      </c>
      <c r="J75" s="30" t="s">
        <v>32</v>
      </c>
      <c r="K75" s="18" t="s">
        <v>19</v>
      </c>
      <c r="L75" s="19" t="s">
        <v>20</v>
      </c>
      <c r="M75" s="19">
        <v>34.81</v>
      </c>
      <c r="N75" s="19">
        <v>2.1</v>
      </c>
      <c r="O75" s="21">
        <v>35.54</v>
      </c>
      <c r="P75" s="31" t="s">
        <v>22</v>
      </c>
      <c r="Q75" s="22" t="s">
        <v>23</v>
      </c>
      <c r="R75" s="32"/>
      <c r="S75" s="43"/>
    </row>
    <row r="76" spans="1:19" ht="22.5">
      <c r="A76" s="25" t="s">
        <v>24</v>
      </c>
      <c r="B76" s="26" t="s">
        <v>60</v>
      </c>
      <c r="C76" s="27"/>
      <c r="D76" s="28" t="s">
        <v>61</v>
      </c>
      <c r="E76" s="28"/>
      <c r="F76" s="129" t="s">
        <v>2543</v>
      </c>
      <c r="G76" s="29" t="s">
        <v>2544</v>
      </c>
      <c r="H76" s="31" t="s">
        <v>2545</v>
      </c>
      <c r="I76" s="30" t="s">
        <v>760</v>
      </c>
      <c r="J76" s="30" t="s">
        <v>32</v>
      </c>
      <c r="K76" s="18" t="s">
        <v>19</v>
      </c>
      <c r="L76" s="19" t="s">
        <v>20</v>
      </c>
      <c r="M76" s="19">
        <v>57.35</v>
      </c>
      <c r="N76" s="19">
        <v>2.1</v>
      </c>
      <c r="O76" s="21">
        <v>58.55</v>
      </c>
      <c r="P76" s="31" t="s">
        <v>22</v>
      </c>
      <c r="Q76" s="22" t="s">
        <v>23</v>
      </c>
      <c r="R76" s="32">
        <v>2</v>
      </c>
      <c r="S76" s="33" t="s">
        <v>59</v>
      </c>
    </row>
    <row r="77" spans="1:19" ht="22.5">
      <c r="A77" s="25" t="s">
        <v>24</v>
      </c>
      <c r="B77" s="26" t="s">
        <v>72</v>
      </c>
      <c r="C77" s="27"/>
      <c r="D77" s="28" t="s">
        <v>61</v>
      </c>
      <c r="E77" s="28"/>
      <c r="F77" s="155" t="s">
        <v>2550</v>
      </c>
      <c r="G77" s="29" t="s">
        <v>2551</v>
      </c>
      <c r="H77" s="31" t="s">
        <v>2552</v>
      </c>
      <c r="I77" s="30"/>
      <c r="J77" s="30" t="s">
        <v>32</v>
      </c>
      <c r="K77" s="18" t="s">
        <v>19</v>
      </c>
      <c r="L77" s="19" t="s">
        <v>41</v>
      </c>
      <c r="M77" s="19">
        <v>16.239999999999998</v>
      </c>
      <c r="N77" s="19">
        <v>2.1</v>
      </c>
      <c r="O77" s="21">
        <v>16.579999999999998</v>
      </c>
      <c r="P77" s="31" t="s">
        <v>565</v>
      </c>
      <c r="Q77" s="22" t="s">
        <v>42</v>
      </c>
      <c r="R77" s="32"/>
      <c r="S77" s="43"/>
    </row>
    <row r="78" spans="1:19" ht="39">
      <c r="A78" s="25" t="s">
        <v>24</v>
      </c>
      <c r="B78" s="26" t="s">
        <v>72</v>
      </c>
      <c r="C78" s="27"/>
      <c r="D78" s="28">
        <v>16</v>
      </c>
      <c r="E78" s="28"/>
      <c r="F78" s="155" t="s">
        <v>2561</v>
      </c>
      <c r="G78" s="29" t="s">
        <v>2562</v>
      </c>
      <c r="H78" s="31"/>
      <c r="I78" s="30" t="s">
        <v>2559</v>
      </c>
      <c r="J78" s="30" t="s">
        <v>1263</v>
      </c>
      <c r="K78" s="18" t="s">
        <v>19</v>
      </c>
      <c r="L78" s="19" t="s">
        <v>20</v>
      </c>
      <c r="M78" s="19">
        <v>210.34</v>
      </c>
      <c r="N78" s="19" t="s">
        <v>44</v>
      </c>
      <c r="O78" s="21">
        <v>220.25</v>
      </c>
      <c r="P78" s="31" t="s">
        <v>22</v>
      </c>
      <c r="Q78" s="22" t="s">
        <v>23</v>
      </c>
      <c r="R78" s="32">
        <v>6</v>
      </c>
      <c r="S78" s="33" t="s">
        <v>2560</v>
      </c>
    </row>
    <row r="79" spans="1:19" ht="68.25">
      <c r="A79" s="25" t="s">
        <v>24</v>
      </c>
      <c r="B79" s="26" t="s">
        <v>72</v>
      </c>
      <c r="C79" s="27"/>
      <c r="D79" s="28">
        <v>16</v>
      </c>
      <c r="E79" s="28"/>
      <c r="F79" s="155" t="s">
        <v>2567</v>
      </c>
      <c r="G79" s="29" t="s">
        <v>2568</v>
      </c>
      <c r="H79" s="31"/>
      <c r="I79" s="30" t="s">
        <v>2559</v>
      </c>
      <c r="J79" s="30" t="s">
        <v>1263</v>
      </c>
      <c r="K79" s="18" t="s">
        <v>19</v>
      </c>
      <c r="L79" s="19" t="s">
        <v>20</v>
      </c>
      <c r="M79" s="19">
        <v>210.34</v>
      </c>
      <c r="N79" s="19" t="s">
        <v>44</v>
      </c>
      <c r="O79" s="21">
        <v>220.25</v>
      </c>
      <c r="P79" s="31" t="s">
        <v>22</v>
      </c>
      <c r="Q79" s="22" t="s">
        <v>23</v>
      </c>
      <c r="R79" s="32">
        <v>7</v>
      </c>
      <c r="S79" s="33" t="s">
        <v>2566</v>
      </c>
    </row>
    <row r="80" spans="1:19">
      <c r="A80" s="25"/>
      <c r="B80" s="26"/>
      <c r="C80" s="27"/>
      <c r="D80" s="28"/>
      <c r="E80" s="28"/>
      <c r="F80" s="130"/>
      <c r="G80" s="29"/>
      <c r="H80" s="31"/>
      <c r="I80" s="34"/>
      <c r="J80" s="30"/>
      <c r="K80" s="18"/>
      <c r="L80" s="92"/>
      <c r="M80" s="19"/>
      <c r="N80" s="19"/>
      <c r="O80" s="93">
        <f>SUM(O2:O79)</f>
        <v>5730.7099999999982</v>
      </c>
      <c r="P80" s="31"/>
      <c r="Q80" s="22"/>
      <c r="R80" s="112"/>
      <c r="S80" s="56"/>
    </row>
    <row r="81" spans="13:13">
      <c r="M81" s="3" t="s">
        <v>2600</v>
      </c>
    </row>
  </sheetData>
  <sortState ref="A2:S79">
    <sortCondition ref="F2:F79"/>
  </sortState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topLeftCell="A52" zoomScaleNormal="100" workbookViewId="0">
      <selection activeCell="O72" sqref="O72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166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172" customWidth="1"/>
    <col min="17" max="18" width="10.7109375" style="3" customWidth="1"/>
    <col min="19" max="19" width="10.7109375" style="5" customWidth="1"/>
    <col min="20" max="1005" width="10.7109375" style="3" customWidth="1"/>
    <col min="1006" max="1016" width="9.140625" style="3" customWidth="1"/>
    <col min="1017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167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23" t="s">
        <v>16</v>
      </c>
      <c r="R1" s="7" t="s">
        <v>17</v>
      </c>
      <c r="S1" s="14"/>
    </row>
    <row r="2" spans="1:19" ht="22.5">
      <c r="A2" s="25" t="s">
        <v>24</v>
      </c>
      <c r="B2" s="26" t="s">
        <v>25</v>
      </c>
      <c r="C2" s="27" t="s">
        <v>26</v>
      </c>
      <c r="D2" s="28" t="s">
        <v>27</v>
      </c>
      <c r="E2" s="28"/>
      <c r="F2" s="129" t="s">
        <v>28</v>
      </c>
      <c r="G2" s="29" t="s">
        <v>29</v>
      </c>
      <c r="H2" s="31" t="s">
        <v>30</v>
      </c>
      <c r="I2" s="30" t="s">
        <v>31</v>
      </c>
      <c r="J2" s="30" t="s">
        <v>32</v>
      </c>
      <c r="K2" s="18" t="s">
        <v>19</v>
      </c>
      <c r="L2" s="19" t="s">
        <v>20</v>
      </c>
      <c r="M2" s="19">
        <v>60.9</v>
      </c>
      <c r="N2" s="19">
        <v>0</v>
      </c>
      <c r="O2" s="21">
        <v>60.9</v>
      </c>
      <c r="P2" s="31" t="s">
        <v>22</v>
      </c>
      <c r="Q2" s="22" t="s">
        <v>23</v>
      </c>
      <c r="R2" s="32"/>
      <c r="S2" s="33"/>
    </row>
    <row r="3" spans="1:19" ht="45">
      <c r="A3" s="25" t="s">
        <v>24</v>
      </c>
      <c r="B3" s="26" t="s">
        <v>25</v>
      </c>
      <c r="C3" s="27"/>
      <c r="D3" s="28" t="s">
        <v>27</v>
      </c>
      <c r="E3" s="28"/>
      <c r="F3" s="130" t="s">
        <v>554</v>
      </c>
      <c r="G3" s="29" t="s">
        <v>555</v>
      </c>
      <c r="H3" s="98"/>
      <c r="I3" s="38" t="s">
        <v>556</v>
      </c>
      <c r="J3" s="30"/>
      <c r="K3" s="18" t="s">
        <v>19</v>
      </c>
      <c r="L3" s="19" t="s">
        <v>557</v>
      </c>
      <c r="M3" s="19">
        <v>30.8</v>
      </c>
      <c r="N3" s="19">
        <v>5.5</v>
      </c>
      <c r="O3" s="21">
        <v>32.49</v>
      </c>
      <c r="P3" s="31" t="s">
        <v>22</v>
      </c>
      <c r="Q3" s="22" t="s">
        <v>23</v>
      </c>
      <c r="R3" s="32"/>
      <c r="S3" s="33"/>
    </row>
    <row r="4" spans="1:19" ht="22.5">
      <c r="A4" s="25" t="s">
        <v>24</v>
      </c>
      <c r="B4" s="26" t="s">
        <v>25</v>
      </c>
      <c r="C4" s="27" t="s">
        <v>26</v>
      </c>
      <c r="D4" s="28" t="s">
        <v>27</v>
      </c>
      <c r="E4" s="28"/>
      <c r="F4" s="129" t="s">
        <v>121</v>
      </c>
      <c r="G4" s="29" t="s">
        <v>122</v>
      </c>
      <c r="H4" s="31" t="s">
        <v>123</v>
      </c>
      <c r="I4" s="30" t="s">
        <v>124</v>
      </c>
      <c r="J4" s="30" t="s">
        <v>18</v>
      </c>
      <c r="K4" s="18" t="s">
        <v>19</v>
      </c>
      <c r="L4" s="19" t="s">
        <v>41</v>
      </c>
      <c r="M4" s="19">
        <v>0</v>
      </c>
      <c r="N4" s="19">
        <v>0</v>
      </c>
      <c r="O4" s="21">
        <v>0</v>
      </c>
      <c r="P4" s="31" t="s">
        <v>45</v>
      </c>
      <c r="Q4" s="22" t="s">
        <v>42</v>
      </c>
      <c r="R4" s="35">
        <v>2</v>
      </c>
      <c r="S4" s="33" t="s">
        <v>125</v>
      </c>
    </row>
    <row r="5" spans="1:19" ht="45">
      <c r="A5" s="25" t="s">
        <v>24</v>
      </c>
      <c r="B5" s="26" t="s">
        <v>25</v>
      </c>
      <c r="C5" s="27"/>
      <c r="D5" s="28" t="s">
        <v>27</v>
      </c>
      <c r="E5" s="28"/>
      <c r="F5" s="129" t="s">
        <v>613</v>
      </c>
      <c r="G5" s="29" t="s">
        <v>614</v>
      </c>
      <c r="H5" s="31" t="s">
        <v>615</v>
      </c>
      <c r="I5" s="30" t="s">
        <v>616</v>
      </c>
      <c r="J5" s="30" t="s">
        <v>32</v>
      </c>
      <c r="K5" s="18" t="s">
        <v>19</v>
      </c>
      <c r="L5" s="19" t="s">
        <v>617</v>
      </c>
      <c r="M5" s="19">
        <f>2*45.68</f>
        <v>91.36</v>
      </c>
      <c r="N5" s="19">
        <v>0</v>
      </c>
      <c r="O5" s="58">
        <f>2*45.68</f>
        <v>91.36</v>
      </c>
      <c r="P5" s="31" t="s">
        <v>22</v>
      </c>
      <c r="Q5" s="22" t="s">
        <v>23</v>
      </c>
      <c r="R5" s="32"/>
      <c r="S5" s="33"/>
    </row>
    <row r="6" spans="1:19" ht="24">
      <c r="A6" s="25" t="s">
        <v>24</v>
      </c>
      <c r="B6" s="26" t="s">
        <v>25</v>
      </c>
      <c r="C6" s="27" t="s">
        <v>26</v>
      </c>
      <c r="D6" s="28" t="s">
        <v>27</v>
      </c>
      <c r="E6" s="28"/>
      <c r="F6" s="129" t="s">
        <v>126</v>
      </c>
      <c r="G6" s="29" t="s">
        <v>127</v>
      </c>
      <c r="H6" s="31" t="s">
        <v>128</v>
      </c>
      <c r="I6" s="30" t="s">
        <v>124</v>
      </c>
      <c r="J6" s="30" t="s">
        <v>18</v>
      </c>
      <c r="K6" s="18" t="s">
        <v>19</v>
      </c>
      <c r="L6" s="19" t="s">
        <v>20</v>
      </c>
      <c r="M6" s="19">
        <v>119.29</v>
      </c>
      <c r="N6" s="19">
        <v>2.1</v>
      </c>
      <c r="O6" s="21">
        <v>121.8</v>
      </c>
      <c r="P6" s="31" t="s">
        <v>22</v>
      </c>
      <c r="Q6" s="22" t="s">
        <v>23</v>
      </c>
      <c r="R6" s="32"/>
      <c r="S6" s="33"/>
    </row>
    <row r="7" spans="1:19" ht="24">
      <c r="A7" s="25" t="s">
        <v>24</v>
      </c>
      <c r="B7" s="26" t="s">
        <v>25</v>
      </c>
      <c r="C7" s="27"/>
      <c r="D7" s="28">
        <v>10</v>
      </c>
      <c r="E7" s="28"/>
      <c r="F7" s="129" t="s">
        <v>625</v>
      </c>
      <c r="G7" s="29" t="s">
        <v>626</v>
      </c>
      <c r="H7" s="31" t="s">
        <v>627</v>
      </c>
      <c r="I7" s="30" t="s">
        <v>628</v>
      </c>
      <c r="J7" s="30" t="s">
        <v>32</v>
      </c>
      <c r="K7" s="18" t="s">
        <v>19</v>
      </c>
      <c r="L7" s="19" t="s">
        <v>20</v>
      </c>
      <c r="M7" s="19">
        <v>30.45</v>
      </c>
      <c r="N7" s="19">
        <v>0</v>
      </c>
      <c r="O7" s="21">
        <v>30.45</v>
      </c>
      <c r="P7" s="31" t="s">
        <v>22</v>
      </c>
      <c r="Q7" s="22" t="s">
        <v>23</v>
      </c>
      <c r="R7" s="32"/>
      <c r="S7" s="33"/>
    </row>
    <row r="8" spans="1:19" ht="24">
      <c r="A8" s="25" t="s">
        <v>24</v>
      </c>
      <c r="B8" s="26" t="s">
        <v>25</v>
      </c>
      <c r="C8" s="27"/>
      <c r="D8" s="28" t="s">
        <v>27</v>
      </c>
      <c r="E8" s="28"/>
      <c r="F8" s="129" t="s">
        <v>629</v>
      </c>
      <c r="G8" s="29" t="s">
        <v>630</v>
      </c>
      <c r="H8" s="31" t="s">
        <v>631</v>
      </c>
      <c r="I8" s="30" t="s">
        <v>632</v>
      </c>
      <c r="J8" s="30" t="s">
        <v>32</v>
      </c>
      <c r="K8" s="18" t="s">
        <v>19</v>
      </c>
      <c r="L8" s="75" t="s">
        <v>633</v>
      </c>
      <c r="M8" s="40">
        <v>26.8</v>
      </c>
      <c r="N8" s="19">
        <v>0</v>
      </c>
      <c r="O8" s="42">
        <v>26.8</v>
      </c>
      <c r="P8" s="31" t="s">
        <v>22</v>
      </c>
      <c r="Q8" s="22" t="s">
        <v>23</v>
      </c>
      <c r="R8" s="32"/>
      <c r="S8" s="33"/>
    </row>
    <row r="9" spans="1:19" ht="24">
      <c r="A9" s="25" t="s">
        <v>24</v>
      </c>
      <c r="B9" s="26" t="s">
        <v>25</v>
      </c>
      <c r="C9" s="27" t="s">
        <v>26</v>
      </c>
      <c r="D9" s="28" t="s">
        <v>27</v>
      </c>
      <c r="E9" s="28"/>
      <c r="F9" s="129" t="s">
        <v>634</v>
      </c>
      <c r="G9" s="29" t="s">
        <v>635</v>
      </c>
      <c r="H9" s="31" t="s">
        <v>636</v>
      </c>
      <c r="I9" s="30" t="s">
        <v>637</v>
      </c>
      <c r="J9" s="30" t="s">
        <v>32</v>
      </c>
      <c r="K9" s="18" t="s">
        <v>19</v>
      </c>
      <c r="L9" s="19" t="s">
        <v>20</v>
      </c>
      <c r="M9" s="19">
        <v>32.94</v>
      </c>
      <c r="N9" s="19">
        <v>0</v>
      </c>
      <c r="O9" s="21">
        <v>32.94</v>
      </c>
      <c r="P9" s="31" t="s">
        <v>22</v>
      </c>
      <c r="Q9" s="22" t="s">
        <v>23</v>
      </c>
      <c r="R9" s="32"/>
      <c r="S9" s="33"/>
    </row>
    <row r="10" spans="1:19" ht="24">
      <c r="A10" s="25" t="s">
        <v>24</v>
      </c>
      <c r="B10" s="26" t="s">
        <v>25</v>
      </c>
      <c r="C10" s="27" t="s">
        <v>26</v>
      </c>
      <c r="D10" s="28" t="s">
        <v>27</v>
      </c>
      <c r="E10" s="28"/>
      <c r="F10" s="129" t="s">
        <v>638</v>
      </c>
      <c r="G10" s="29" t="s">
        <v>639</v>
      </c>
      <c r="H10" s="31" t="s">
        <v>640</v>
      </c>
      <c r="I10" s="30" t="s">
        <v>641</v>
      </c>
      <c r="J10" s="30" t="s">
        <v>32</v>
      </c>
      <c r="K10" s="18" t="s">
        <v>19</v>
      </c>
      <c r="L10" s="19" t="s">
        <v>450</v>
      </c>
      <c r="M10" s="19">
        <v>20.3</v>
      </c>
      <c r="N10" s="19">
        <v>0</v>
      </c>
      <c r="O10" s="21">
        <v>20.3</v>
      </c>
      <c r="P10" s="31" t="s">
        <v>22</v>
      </c>
      <c r="Q10" s="22" t="s">
        <v>23</v>
      </c>
      <c r="R10" s="32"/>
      <c r="S10" s="33"/>
    </row>
    <row r="11" spans="1:19" ht="24">
      <c r="A11" s="25" t="s">
        <v>24</v>
      </c>
      <c r="B11" s="26" t="s">
        <v>25</v>
      </c>
      <c r="C11" s="27" t="s">
        <v>26</v>
      </c>
      <c r="D11" s="28" t="s">
        <v>27</v>
      </c>
      <c r="E11" s="69"/>
      <c r="F11" s="153" t="s">
        <v>642</v>
      </c>
      <c r="G11" s="52" t="s">
        <v>643</v>
      </c>
      <c r="H11" s="70" t="s">
        <v>644</v>
      </c>
      <c r="I11" s="72" t="s">
        <v>645</v>
      </c>
      <c r="J11" s="72" t="s">
        <v>32</v>
      </c>
      <c r="K11" s="18" t="s">
        <v>19</v>
      </c>
      <c r="L11" s="19" t="s">
        <v>20</v>
      </c>
      <c r="M11" s="19">
        <v>24.36</v>
      </c>
      <c r="N11" s="19">
        <v>0</v>
      </c>
      <c r="O11" s="21">
        <v>24.36</v>
      </c>
      <c r="P11" s="31" t="s">
        <v>22</v>
      </c>
      <c r="Q11" s="22" t="s">
        <v>23</v>
      </c>
      <c r="R11" s="32"/>
      <c r="S11" s="33"/>
    </row>
    <row r="12" spans="1:19" ht="30">
      <c r="A12" s="25" t="s">
        <v>24</v>
      </c>
      <c r="B12" s="26" t="s">
        <v>25</v>
      </c>
      <c r="C12" s="27" t="s">
        <v>26</v>
      </c>
      <c r="D12" s="28" t="s">
        <v>27</v>
      </c>
      <c r="E12" s="28"/>
      <c r="F12" s="129" t="s">
        <v>646</v>
      </c>
      <c r="G12" s="29" t="s">
        <v>647</v>
      </c>
      <c r="H12" s="31"/>
      <c r="I12" s="30" t="s">
        <v>648</v>
      </c>
      <c r="J12" s="30" t="s">
        <v>649</v>
      </c>
      <c r="K12" s="18" t="s">
        <v>19</v>
      </c>
      <c r="L12" s="19" t="s">
        <v>2636</v>
      </c>
      <c r="M12" s="19">
        <v>0</v>
      </c>
      <c r="N12" s="19">
        <v>0</v>
      </c>
      <c r="O12" s="21">
        <v>0</v>
      </c>
      <c r="P12" s="31" t="s">
        <v>22</v>
      </c>
      <c r="Q12" s="22" t="s">
        <v>23</v>
      </c>
      <c r="R12" s="32"/>
      <c r="S12" s="33"/>
    </row>
    <row r="13" spans="1:19" ht="24">
      <c r="A13" s="25" t="s">
        <v>24</v>
      </c>
      <c r="B13" s="26" t="s">
        <v>25</v>
      </c>
      <c r="C13" s="27" t="s">
        <v>26</v>
      </c>
      <c r="D13" s="28" t="s">
        <v>27</v>
      </c>
      <c r="E13" s="44"/>
      <c r="F13" s="129" t="s">
        <v>650</v>
      </c>
      <c r="G13" s="29" t="s">
        <v>651</v>
      </c>
      <c r="H13" s="31" t="s">
        <v>652</v>
      </c>
      <c r="I13" s="30" t="s">
        <v>653</v>
      </c>
      <c r="J13" s="30" t="s">
        <v>32</v>
      </c>
      <c r="K13" s="18" t="s">
        <v>19</v>
      </c>
      <c r="L13" s="19" t="s">
        <v>450</v>
      </c>
      <c r="M13" s="19">
        <v>40.6</v>
      </c>
      <c r="N13" s="19">
        <v>0</v>
      </c>
      <c r="O13" s="21">
        <v>40.6</v>
      </c>
      <c r="P13" s="31" t="s">
        <v>22</v>
      </c>
      <c r="Q13" s="22" t="s">
        <v>23</v>
      </c>
      <c r="R13" s="32"/>
      <c r="S13" s="33"/>
    </row>
    <row r="14" spans="1:19" ht="24">
      <c r="A14" s="25" t="s">
        <v>24</v>
      </c>
      <c r="B14" s="26" t="s">
        <v>25</v>
      </c>
      <c r="C14" s="27" t="s">
        <v>26</v>
      </c>
      <c r="D14" s="28" t="s">
        <v>27</v>
      </c>
      <c r="E14" s="28"/>
      <c r="F14" s="129" t="s">
        <v>654</v>
      </c>
      <c r="G14" s="29" t="s">
        <v>655</v>
      </c>
      <c r="H14" s="31" t="s">
        <v>656</v>
      </c>
      <c r="I14" s="30" t="s">
        <v>657</v>
      </c>
      <c r="J14" s="30" t="s">
        <v>32</v>
      </c>
      <c r="K14" s="18" t="s">
        <v>19</v>
      </c>
      <c r="L14" s="19" t="s">
        <v>20</v>
      </c>
      <c r="M14" s="19">
        <v>26.14</v>
      </c>
      <c r="N14" s="19">
        <v>0</v>
      </c>
      <c r="O14" s="21">
        <v>26.14</v>
      </c>
      <c r="P14" s="31" t="s">
        <v>22</v>
      </c>
      <c r="Q14" s="22" t="s">
        <v>23</v>
      </c>
      <c r="R14" s="32"/>
      <c r="S14" s="33"/>
    </row>
    <row r="15" spans="1:19" ht="24">
      <c r="A15" s="25" t="s">
        <v>24</v>
      </c>
      <c r="B15" s="26" t="s">
        <v>25</v>
      </c>
      <c r="C15" s="27" t="s">
        <v>26</v>
      </c>
      <c r="D15" s="28" t="s">
        <v>27</v>
      </c>
      <c r="E15" s="28"/>
      <c r="F15" s="129" t="s">
        <v>658</v>
      </c>
      <c r="G15" s="29" t="s">
        <v>659</v>
      </c>
      <c r="H15" s="31"/>
      <c r="I15" s="30" t="s">
        <v>660</v>
      </c>
      <c r="J15" s="30" t="s">
        <v>32</v>
      </c>
      <c r="K15" s="18" t="s">
        <v>19</v>
      </c>
      <c r="L15" s="19" t="s">
        <v>20</v>
      </c>
      <c r="M15" s="19">
        <v>26.14</v>
      </c>
      <c r="N15" s="19">
        <v>0</v>
      </c>
      <c r="O15" s="21">
        <v>26.14</v>
      </c>
      <c r="P15" s="31" t="s">
        <v>22</v>
      </c>
      <c r="Q15" s="22" t="s">
        <v>23</v>
      </c>
      <c r="R15" s="32"/>
      <c r="S15" s="33"/>
    </row>
    <row r="16" spans="1:19" ht="22.5">
      <c r="A16" s="25" t="s">
        <v>24</v>
      </c>
      <c r="B16" s="26" t="s">
        <v>25</v>
      </c>
      <c r="C16" s="27" t="s">
        <v>26</v>
      </c>
      <c r="D16" s="28" t="s">
        <v>27</v>
      </c>
      <c r="E16" s="28"/>
      <c r="F16" s="129" t="s">
        <v>727</v>
      </c>
      <c r="G16" s="29" t="s">
        <v>728</v>
      </c>
      <c r="H16" s="31" t="s">
        <v>729</v>
      </c>
      <c r="I16" s="30" t="s">
        <v>730</v>
      </c>
      <c r="J16" s="30" t="s">
        <v>32</v>
      </c>
      <c r="K16" s="18" t="s">
        <v>19</v>
      </c>
      <c r="L16" s="19" t="s">
        <v>20</v>
      </c>
      <c r="M16" s="19">
        <v>30.71</v>
      </c>
      <c r="N16" s="19">
        <v>2.1</v>
      </c>
      <c r="O16" s="21">
        <v>31.35</v>
      </c>
      <c r="P16" s="31" t="s">
        <v>22</v>
      </c>
      <c r="Q16" s="22" t="s">
        <v>23</v>
      </c>
      <c r="R16" s="32">
        <v>2</v>
      </c>
      <c r="S16" s="33" t="s">
        <v>731</v>
      </c>
    </row>
    <row r="17" spans="1:19" ht="22.5">
      <c r="A17" s="25" t="s">
        <v>24</v>
      </c>
      <c r="B17" s="26" t="s">
        <v>25</v>
      </c>
      <c r="C17" s="27" t="s">
        <v>26</v>
      </c>
      <c r="D17" s="28" t="s">
        <v>27</v>
      </c>
      <c r="E17" s="28"/>
      <c r="F17" s="129" t="s">
        <v>751</v>
      </c>
      <c r="G17" s="29" t="s">
        <v>752</v>
      </c>
      <c r="H17" s="31" t="s">
        <v>753</v>
      </c>
      <c r="I17" s="30" t="s">
        <v>750</v>
      </c>
      <c r="J17" s="30" t="s">
        <v>32</v>
      </c>
      <c r="K17" s="18" t="s">
        <v>19</v>
      </c>
      <c r="L17" s="19" t="s">
        <v>41</v>
      </c>
      <c r="M17" s="19">
        <v>249.69</v>
      </c>
      <c r="N17" s="19">
        <v>5.5</v>
      </c>
      <c r="O17" s="21">
        <v>263.42</v>
      </c>
      <c r="P17" s="31" t="s">
        <v>553</v>
      </c>
      <c r="Q17" s="22" t="s">
        <v>42</v>
      </c>
      <c r="R17" s="32"/>
      <c r="S17" s="33"/>
    </row>
    <row r="18" spans="1:19" ht="24.75">
      <c r="A18" s="25" t="s">
        <v>24</v>
      </c>
      <c r="B18" s="26" t="s">
        <v>25</v>
      </c>
      <c r="C18" s="60"/>
      <c r="D18" s="61">
        <v>10</v>
      </c>
      <c r="E18" s="61"/>
      <c r="F18" s="160" t="s">
        <v>775</v>
      </c>
      <c r="G18" s="84" t="s">
        <v>776</v>
      </c>
      <c r="H18" s="85" t="s">
        <v>777</v>
      </c>
      <c r="I18" s="80" t="s">
        <v>302</v>
      </c>
      <c r="J18" s="30" t="s">
        <v>32</v>
      </c>
      <c r="K18" s="50" t="s">
        <v>19</v>
      </c>
      <c r="L18" s="19" t="s">
        <v>348</v>
      </c>
      <c r="M18" s="19">
        <v>28.87</v>
      </c>
      <c r="N18" s="19">
        <v>2.1</v>
      </c>
      <c r="O18" s="21">
        <v>29.48</v>
      </c>
      <c r="P18" s="63" t="s">
        <v>22</v>
      </c>
      <c r="Q18" s="22" t="s">
        <v>23</v>
      </c>
      <c r="R18" s="64"/>
      <c r="S18" s="65"/>
    </row>
    <row r="19" spans="1:19" ht="24">
      <c r="A19" s="25" t="s">
        <v>24</v>
      </c>
      <c r="B19" s="26" t="s">
        <v>25</v>
      </c>
      <c r="C19" s="27"/>
      <c r="D19" s="28" t="s">
        <v>27</v>
      </c>
      <c r="E19" s="28"/>
      <c r="F19" s="129" t="s">
        <v>787</v>
      </c>
      <c r="G19" s="29" t="s">
        <v>788</v>
      </c>
      <c r="H19" s="31" t="s">
        <v>789</v>
      </c>
      <c r="I19" s="30" t="s">
        <v>790</v>
      </c>
      <c r="J19" s="30" t="s">
        <v>32</v>
      </c>
      <c r="K19" s="18" t="s">
        <v>19</v>
      </c>
      <c r="L19" s="54">
        <v>1940747</v>
      </c>
      <c r="M19" s="19">
        <v>46.33</v>
      </c>
      <c r="N19" s="19">
        <v>5.5</v>
      </c>
      <c r="O19" s="21">
        <v>48.88</v>
      </c>
      <c r="P19" s="31" t="s">
        <v>22</v>
      </c>
      <c r="Q19" s="22" t="s">
        <v>23</v>
      </c>
      <c r="R19" s="32"/>
      <c r="S19" s="33"/>
    </row>
    <row r="20" spans="1:19" ht="22.5">
      <c r="A20" s="25" t="s">
        <v>24</v>
      </c>
      <c r="B20" s="26" t="s">
        <v>25</v>
      </c>
      <c r="C20" s="27" t="s">
        <v>26</v>
      </c>
      <c r="D20" s="28" t="s">
        <v>27</v>
      </c>
      <c r="E20" s="28"/>
      <c r="F20" s="129" t="s">
        <v>862</v>
      </c>
      <c r="G20" s="29" t="s">
        <v>863</v>
      </c>
      <c r="H20" s="31" t="s">
        <v>864</v>
      </c>
      <c r="I20" s="30" t="s">
        <v>676</v>
      </c>
      <c r="J20" s="30" t="s">
        <v>32</v>
      </c>
      <c r="K20" s="18" t="s">
        <v>19</v>
      </c>
      <c r="L20" s="19" t="s">
        <v>41</v>
      </c>
      <c r="M20" s="19">
        <v>102.52</v>
      </c>
      <c r="N20" s="19">
        <v>5.5</v>
      </c>
      <c r="O20" s="21">
        <v>108.16</v>
      </c>
      <c r="P20" s="31" t="s">
        <v>110</v>
      </c>
      <c r="Q20" s="22" t="s">
        <v>42</v>
      </c>
      <c r="R20" s="32"/>
      <c r="S20" s="33"/>
    </row>
    <row r="21" spans="1:19" ht="24">
      <c r="A21" s="25" t="s">
        <v>24</v>
      </c>
      <c r="B21" s="26" t="s">
        <v>25</v>
      </c>
      <c r="C21" s="27"/>
      <c r="D21" s="28" t="s">
        <v>27</v>
      </c>
      <c r="E21" s="28"/>
      <c r="F21" s="129" t="s">
        <v>931</v>
      </c>
      <c r="G21" s="29" t="s">
        <v>932</v>
      </c>
      <c r="H21" s="31" t="s">
        <v>933</v>
      </c>
      <c r="I21" s="30" t="s">
        <v>934</v>
      </c>
      <c r="J21" s="30" t="s">
        <v>32</v>
      </c>
      <c r="K21" s="18" t="s">
        <v>19</v>
      </c>
      <c r="L21" s="19" t="s">
        <v>20</v>
      </c>
      <c r="M21" s="19">
        <v>46.53</v>
      </c>
      <c r="N21" s="19">
        <v>0</v>
      </c>
      <c r="O21" s="21">
        <v>46.53</v>
      </c>
      <c r="P21" s="31" t="s">
        <v>22</v>
      </c>
      <c r="Q21" s="22" t="s">
        <v>23</v>
      </c>
      <c r="R21" s="32"/>
      <c r="S21" s="33"/>
    </row>
    <row r="22" spans="1:19" ht="22.5">
      <c r="A22" s="25" t="s">
        <v>24</v>
      </c>
      <c r="B22" s="26" t="s">
        <v>25</v>
      </c>
      <c r="C22" s="27" t="s">
        <v>26</v>
      </c>
      <c r="D22" s="28" t="s">
        <v>27</v>
      </c>
      <c r="E22" s="28"/>
      <c r="F22" s="129" t="s">
        <v>954</v>
      </c>
      <c r="G22" s="29" t="s">
        <v>955</v>
      </c>
      <c r="H22" s="31" t="s">
        <v>956</v>
      </c>
      <c r="I22" s="30" t="s">
        <v>957</v>
      </c>
      <c r="J22" s="30" t="s">
        <v>32</v>
      </c>
      <c r="K22" s="18" t="s">
        <v>19</v>
      </c>
      <c r="L22" s="19" t="s">
        <v>20</v>
      </c>
      <c r="M22" s="19">
        <v>50.75</v>
      </c>
      <c r="N22" s="19">
        <v>0</v>
      </c>
      <c r="O22" s="21">
        <v>50.75</v>
      </c>
      <c r="P22" s="31" t="s">
        <v>22</v>
      </c>
      <c r="Q22" s="22" t="s">
        <v>23</v>
      </c>
      <c r="R22" s="32"/>
      <c r="S22" s="33"/>
    </row>
    <row r="23" spans="1:19" ht="24">
      <c r="A23" s="25" t="s">
        <v>24</v>
      </c>
      <c r="B23" s="26" t="s">
        <v>25</v>
      </c>
      <c r="C23" s="27" t="s">
        <v>26</v>
      </c>
      <c r="D23" s="28" t="s">
        <v>27</v>
      </c>
      <c r="E23" s="28"/>
      <c r="F23" s="129" t="s">
        <v>996</v>
      </c>
      <c r="G23" s="29" t="s">
        <v>997</v>
      </c>
      <c r="H23" s="31" t="s">
        <v>998</v>
      </c>
      <c r="I23" s="30" t="s">
        <v>999</v>
      </c>
      <c r="J23" s="30" t="s">
        <v>32</v>
      </c>
      <c r="K23" s="18" t="s">
        <v>19</v>
      </c>
      <c r="L23" s="19" t="s">
        <v>20</v>
      </c>
      <c r="M23" s="19">
        <v>52.27</v>
      </c>
      <c r="N23" s="19">
        <v>0</v>
      </c>
      <c r="O23" s="21">
        <v>52.27</v>
      </c>
      <c r="P23" s="31" t="s">
        <v>22</v>
      </c>
      <c r="Q23" s="22" t="s">
        <v>23</v>
      </c>
      <c r="R23" s="32">
        <v>2</v>
      </c>
      <c r="S23" s="33" t="s">
        <v>731</v>
      </c>
    </row>
    <row r="24" spans="1:19" ht="22.5">
      <c r="A24" s="25" t="s">
        <v>24</v>
      </c>
      <c r="B24" s="26" t="s">
        <v>25</v>
      </c>
      <c r="C24" s="27"/>
      <c r="D24" s="28" t="s">
        <v>27</v>
      </c>
      <c r="E24" s="28"/>
      <c r="F24" s="129" t="s">
        <v>1016</v>
      </c>
      <c r="G24" s="29" t="s">
        <v>1017</v>
      </c>
      <c r="H24" s="31" t="s">
        <v>1018</v>
      </c>
      <c r="I24" s="30" t="s">
        <v>1019</v>
      </c>
      <c r="J24" s="30" t="s">
        <v>32</v>
      </c>
      <c r="K24" s="18" t="s">
        <v>19</v>
      </c>
      <c r="L24" s="19" t="s">
        <v>20</v>
      </c>
      <c r="M24" s="19">
        <v>57.72</v>
      </c>
      <c r="N24" s="19">
        <v>5.5</v>
      </c>
      <c r="O24" s="21">
        <v>60.89</v>
      </c>
      <c r="P24" s="31" t="s">
        <v>22</v>
      </c>
      <c r="Q24" s="22" t="s">
        <v>23</v>
      </c>
      <c r="R24" s="32"/>
      <c r="S24" s="33"/>
    </row>
    <row r="25" spans="1:19" ht="60">
      <c r="A25" s="25" t="s">
        <v>24</v>
      </c>
      <c r="B25" s="26" t="s">
        <v>25</v>
      </c>
      <c r="C25" s="27" t="s">
        <v>26</v>
      </c>
      <c r="D25" s="28" t="s">
        <v>27</v>
      </c>
      <c r="E25" s="28"/>
      <c r="F25" s="129" t="s">
        <v>1023</v>
      </c>
      <c r="G25" s="29" t="s">
        <v>1024</v>
      </c>
      <c r="H25" s="31" t="s">
        <v>1025</v>
      </c>
      <c r="I25" s="30" t="s">
        <v>1026</v>
      </c>
      <c r="J25" s="30" t="s">
        <v>32</v>
      </c>
      <c r="K25" s="18" t="s">
        <v>19</v>
      </c>
      <c r="L25" s="19" t="s">
        <v>1027</v>
      </c>
      <c r="M25" s="19">
        <f>139.18+73.77</f>
        <v>212.95</v>
      </c>
      <c r="N25" s="19">
        <v>2.1</v>
      </c>
      <c r="O25" s="21">
        <f>142.1+75.32</f>
        <v>217.42</v>
      </c>
      <c r="P25" s="31" t="s">
        <v>22</v>
      </c>
      <c r="Q25" s="22" t="s">
        <v>23</v>
      </c>
      <c r="R25" s="32"/>
      <c r="S25" s="33"/>
    </row>
    <row r="26" spans="1:19" ht="36">
      <c r="A26" s="25" t="s">
        <v>24</v>
      </c>
      <c r="B26" s="26" t="s">
        <v>25</v>
      </c>
      <c r="C26" s="27" t="s">
        <v>26</v>
      </c>
      <c r="D26" s="28" t="s">
        <v>27</v>
      </c>
      <c r="E26" s="28"/>
      <c r="F26" s="129" t="s">
        <v>1033</v>
      </c>
      <c r="G26" s="29" t="s">
        <v>1034</v>
      </c>
      <c r="H26" s="31" t="s">
        <v>1035</v>
      </c>
      <c r="I26" s="30" t="s">
        <v>1036</v>
      </c>
      <c r="J26" s="30" t="s">
        <v>18</v>
      </c>
      <c r="K26" s="18" t="s">
        <v>19</v>
      </c>
      <c r="L26" s="19" t="s">
        <v>20</v>
      </c>
      <c r="M26" s="19">
        <v>88.51</v>
      </c>
      <c r="N26" s="19">
        <v>5.5</v>
      </c>
      <c r="O26" s="21">
        <v>93.38</v>
      </c>
      <c r="P26" s="31" t="s">
        <v>22</v>
      </c>
      <c r="Q26" s="22" t="s">
        <v>23</v>
      </c>
      <c r="R26" s="32"/>
      <c r="S26" s="33"/>
    </row>
    <row r="27" spans="1:19" ht="22.5">
      <c r="A27" s="25" t="s">
        <v>24</v>
      </c>
      <c r="B27" s="26" t="s">
        <v>25</v>
      </c>
      <c r="C27" s="27" t="s">
        <v>26</v>
      </c>
      <c r="D27" s="28">
        <v>10</v>
      </c>
      <c r="E27" s="28"/>
      <c r="F27" s="129" t="s">
        <v>1107</v>
      </c>
      <c r="G27" s="29" t="s">
        <v>1108</v>
      </c>
      <c r="H27" s="31" t="s">
        <v>1109</v>
      </c>
      <c r="I27" s="30" t="s">
        <v>1110</v>
      </c>
      <c r="J27" s="30" t="s">
        <v>32</v>
      </c>
      <c r="K27" s="18" t="s">
        <v>19</v>
      </c>
      <c r="L27" s="19" t="s">
        <v>585</v>
      </c>
      <c r="M27" s="19">
        <v>0</v>
      </c>
      <c r="N27" s="19">
        <v>0</v>
      </c>
      <c r="O27" s="21">
        <v>0</v>
      </c>
      <c r="P27" s="31" t="s">
        <v>22</v>
      </c>
      <c r="Q27" s="22" t="s">
        <v>23</v>
      </c>
      <c r="R27" s="32">
        <v>2</v>
      </c>
      <c r="S27" s="33" t="s">
        <v>731</v>
      </c>
    </row>
    <row r="28" spans="1:19" ht="48.75">
      <c r="A28" s="25" t="s">
        <v>24</v>
      </c>
      <c r="B28" s="26" t="s">
        <v>25</v>
      </c>
      <c r="C28" s="46" t="s">
        <v>26</v>
      </c>
      <c r="D28" s="28" t="s">
        <v>27</v>
      </c>
      <c r="E28" s="28"/>
      <c r="F28" s="129" t="s">
        <v>451</v>
      </c>
      <c r="G28" s="29" t="s">
        <v>456</v>
      </c>
      <c r="H28" s="37" t="s">
        <v>457</v>
      </c>
      <c r="I28" s="38" t="s">
        <v>453</v>
      </c>
      <c r="J28" s="30" t="s">
        <v>18</v>
      </c>
      <c r="K28" s="18" t="s">
        <v>19</v>
      </c>
      <c r="L28" s="140" t="s">
        <v>2603</v>
      </c>
      <c r="M28" s="19">
        <v>148.13</v>
      </c>
      <c r="N28" s="19">
        <v>2.1</v>
      </c>
      <c r="O28" s="21">
        <v>151.24</v>
      </c>
      <c r="P28" s="31" t="s">
        <v>22</v>
      </c>
      <c r="Q28" s="22" t="s">
        <v>23</v>
      </c>
      <c r="R28" s="32">
        <v>7</v>
      </c>
      <c r="S28" s="33" t="s">
        <v>454</v>
      </c>
    </row>
    <row r="29" spans="1:19" ht="22.5">
      <c r="A29" s="25" t="s">
        <v>24</v>
      </c>
      <c r="B29" s="26" t="s">
        <v>25</v>
      </c>
      <c r="C29" s="27"/>
      <c r="D29" s="28" t="s">
        <v>27</v>
      </c>
      <c r="E29" s="28"/>
      <c r="F29" s="129" t="s">
        <v>1167</v>
      </c>
      <c r="G29" s="29" t="s">
        <v>1168</v>
      </c>
      <c r="H29" s="31" t="s">
        <v>1169</v>
      </c>
      <c r="I29" s="30" t="s">
        <v>1170</v>
      </c>
      <c r="J29" s="30" t="s">
        <v>32</v>
      </c>
      <c r="K29" s="18" t="s">
        <v>19</v>
      </c>
      <c r="L29" s="19" t="s">
        <v>41</v>
      </c>
      <c r="M29" s="19">
        <v>132.91</v>
      </c>
      <c r="N29" s="19">
        <v>5.5</v>
      </c>
      <c r="O29" s="21">
        <v>140.22</v>
      </c>
      <c r="P29" s="31" t="s">
        <v>45</v>
      </c>
      <c r="Q29" s="22" t="s">
        <v>42</v>
      </c>
      <c r="R29" s="32"/>
      <c r="S29" s="33"/>
    </row>
    <row r="30" spans="1:19" ht="67.5">
      <c r="A30" s="25" t="s">
        <v>24</v>
      </c>
      <c r="B30" s="26" t="s">
        <v>25</v>
      </c>
      <c r="C30" s="46"/>
      <c r="D30" s="28" t="s">
        <v>27</v>
      </c>
      <c r="E30" s="28"/>
      <c r="F30" s="129" t="s">
        <v>1191</v>
      </c>
      <c r="G30" s="29" t="s">
        <v>1192</v>
      </c>
      <c r="H30" s="31" t="s">
        <v>1193</v>
      </c>
      <c r="I30" s="30" t="s">
        <v>1194</v>
      </c>
      <c r="J30" s="30" t="s">
        <v>18</v>
      </c>
      <c r="K30" s="18" t="s">
        <v>19</v>
      </c>
      <c r="L30" s="19" t="s">
        <v>20</v>
      </c>
      <c r="M30" s="19">
        <v>414.22</v>
      </c>
      <c r="N30" s="19">
        <v>2.1</v>
      </c>
      <c r="O30" s="21">
        <v>422.92</v>
      </c>
      <c r="P30" s="31" t="s">
        <v>22</v>
      </c>
      <c r="Q30" s="22" t="s">
        <v>23</v>
      </c>
      <c r="R30" s="35">
        <v>7</v>
      </c>
      <c r="S30" s="45" t="s">
        <v>1195</v>
      </c>
    </row>
    <row r="31" spans="1:19" ht="29.25">
      <c r="A31" s="25" t="s">
        <v>24</v>
      </c>
      <c r="B31" s="26" t="s">
        <v>25</v>
      </c>
      <c r="C31" s="27" t="s">
        <v>26</v>
      </c>
      <c r="D31" s="28" t="s">
        <v>27</v>
      </c>
      <c r="E31" s="28"/>
      <c r="F31" s="129" t="s">
        <v>1248</v>
      </c>
      <c r="G31" s="29" t="s">
        <v>1249</v>
      </c>
      <c r="H31" s="31" t="s">
        <v>1246</v>
      </c>
      <c r="I31" s="30" t="s">
        <v>217</v>
      </c>
      <c r="J31" s="30" t="s">
        <v>32</v>
      </c>
      <c r="K31" s="18" t="s">
        <v>19</v>
      </c>
      <c r="L31" s="19" t="s">
        <v>20</v>
      </c>
      <c r="M31" s="19">
        <v>46.58</v>
      </c>
      <c r="N31" s="19">
        <v>5.5</v>
      </c>
      <c r="O31" s="21">
        <v>49.14</v>
      </c>
      <c r="P31" s="31" t="s">
        <v>22</v>
      </c>
      <c r="Q31" s="22" t="s">
        <v>23</v>
      </c>
      <c r="R31" s="32">
        <v>3</v>
      </c>
      <c r="S31" s="33" t="s">
        <v>1247</v>
      </c>
    </row>
    <row r="32" spans="1:19" ht="22.5">
      <c r="A32" s="25" t="s">
        <v>24</v>
      </c>
      <c r="B32" s="26" t="s">
        <v>25</v>
      </c>
      <c r="C32" s="27" t="s">
        <v>26</v>
      </c>
      <c r="D32" s="28" t="s">
        <v>27</v>
      </c>
      <c r="E32" s="28"/>
      <c r="F32" s="129" t="s">
        <v>1256</v>
      </c>
      <c r="G32" s="29" t="s">
        <v>1257</v>
      </c>
      <c r="H32" s="31" t="s">
        <v>1258</v>
      </c>
      <c r="I32" s="38" t="s">
        <v>760</v>
      </c>
      <c r="J32" s="30" t="s">
        <v>18</v>
      </c>
      <c r="K32" s="18" t="s">
        <v>19</v>
      </c>
      <c r="L32" s="19" t="s">
        <v>20</v>
      </c>
      <c r="M32" s="19">
        <v>69.59</v>
      </c>
      <c r="N32" s="19">
        <v>2.1</v>
      </c>
      <c r="O32" s="21">
        <v>71.05</v>
      </c>
      <c r="P32" s="31" t="s">
        <v>22</v>
      </c>
      <c r="Q32" s="22" t="s">
        <v>23</v>
      </c>
      <c r="R32" s="32"/>
      <c r="S32" s="33" t="s">
        <v>0</v>
      </c>
    </row>
    <row r="33" spans="1:19" ht="22.5">
      <c r="A33" s="25" t="s">
        <v>24</v>
      </c>
      <c r="B33" s="26" t="s">
        <v>25</v>
      </c>
      <c r="C33" s="27" t="s">
        <v>26</v>
      </c>
      <c r="D33" s="28" t="s">
        <v>27</v>
      </c>
      <c r="E33" s="28"/>
      <c r="F33" s="129" t="s">
        <v>1274</v>
      </c>
      <c r="G33" s="29" t="s">
        <v>1275</v>
      </c>
      <c r="H33" s="31" t="s">
        <v>1276</v>
      </c>
      <c r="I33" s="30" t="s">
        <v>435</v>
      </c>
      <c r="J33" s="30" t="s">
        <v>32</v>
      </c>
      <c r="K33" s="18" t="s">
        <v>19</v>
      </c>
      <c r="L33" s="19" t="s">
        <v>20</v>
      </c>
      <c r="M33" s="19">
        <v>24.78</v>
      </c>
      <c r="N33" s="19">
        <v>5.5</v>
      </c>
      <c r="O33" s="21">
        <v>26.14</v>
      </c>
      <c r="P33" s="31" t="s">
        <v>22</v>
      </c>
      <c r="Q33" s="22" t="s">
        <v>23</v>
      </c>
      <c r="R33" s="32"/>
      <c r="S33" s="33"/>
    </row>
    <row r="34" spans="1:19" ht="22.5">
      <c r="A34" s="25" t="s">
        <v>24</v>
      </c>
      <c r="B34" s="26" t="s">
        <v>25</v>
      </c>
      <c r="C34" s="27" t="s">
        <v>26</v>
      </c>
      <c r="D34" s="28" t="s">
        <v>27</v>
      </c>
      <c r="E34" s="28"/>
      <c r="F34" s="129" t="s">
        <v>1369</v>
      </c>
      <c r="G34" s="29" t="s">
        <v>1370</v>
      </c>
      <c r="H34" s="31" t="s">
        <v>1371</v>
      </c>
      <c r="I34" s="30" t="s">
        <v>1372</v>
      </c>
      <c r="J34" s="30" t="s">
        <v>32</v>
      </c>
      <c r="K34" s="18" t="s">
        <v>19</v>
      </c>
      <c r="L34" s="19" t="s">
        <v>20</v>
      </c>
      <c r="M34" s="19">
        <v>0</v>
      </c>
      <c r="N34" s="19">
        <v>0</v>
      </c>
      <c r="O34" s="21">
        <v>0</v>
      </c>
      <c r="P34" s="31" t="s">
        <v>22</v>
      </c>
      <c r="Q34" s="22" t="s">
        <v>23</v>
      </c>
      <c r="R34" s="32"/>
      <c r="S34" s="33"/>
    </row>
    <row r="35" spans="1:19" ht="24">
      <c r="A35" s="25" t="s">
        <v>24</v>
      </c>
      <c r="B35" s="26" t="s">
        <v>25</v>
      </c>
      <c r="C35" s="27"/>
      <c r="D35" s="28" t="s">
        <v>27</v>
      </c>
      <c r="E35" s="28"/>
      <c r="F35" s="129" t="s">
        <v>1424</v>
      </c>
      <c r="G35" s="29" t="s">
        <v>1425</v>
      </c>
      <c r="H35" s="31" t="s">
        <v>1426</v>
      </c>
      <c r="I35" s="30" t="s">
        <v>1427</v>
      </c>
      <c r="J35" s="30" t="s">
        <v>90</v>
      </c>
      <c r="K35" s="18" t="s">
        <v>19</v>
      </c>
      <c r="L35" s="19" t="s">
        <v>2610</v>
      </c>
      <c r="M35" s="19">
        <v>39.29</v>
      </c>
      <c r="N35" s="19">
        <v>5.5</v>
      </c>
      <c r="O35" s="21">
        <v>41.45</v>
      </c>
      <c r="P35" s="144" t="s">
        <v>565</v>
      </c>
      <c r="Q35" s="22" t="s">
        <v>42</v>
      </c>
      <c r="R35" s="32"/>
      <c r="S35" s="33"/>
    </row>
    <row r="36" spans="1:19" ht="22.5">
      <c r="A36" s="25" t="s">
        <v>24</v>
      </c>
      <c r="B36" s="26" t="s">
        <v>25</v>
      </c>
      <c r="C36" s="27"/>
      <c r="D36" s="28" t="s">
        <v>27</v>
      </c>
      <c r="E36" s="44"/>
      <c r="F36" s="129" t="s">
        <v>1487</v>
      </c>
      <c r="G36" s="29" t="s">
        <v>1488</v>
      </c>
      <c r="H36" s="31" t="s">
        <v>1489</v>
      </c>
      <c r="I36" s="30" t="s">
        <v>1490</v>
      </c>
      <c r="J36" s="30" t="s">
        <v>32</v>
      </c>
      <c r="K36" s="18" t="s">
        <v>19</v>
      </c>
      <c r="L36" s="19" t="s">
        <v>552</v>
      </c>
      <c r="M36" s="19">
        <v>105.95</v>
      </c>
      <c r="N36" s="19">
        <v>5.5</v>
      </c>
      <c r="O36" s="21">
        <v>111.78</v>
      </c>
      <c r="P36" s="31" t="s">
        <v>45</v>
      </c>
      <c r="Q36" s="22" t="s">
        <v>42</v>
      </c>
      <c r="R36" s="32"/>
      <c r="S36" s="33"/>
    </row>
    <row r="37" spans="1:19" ht="22.5">
      <c r="A37" s="25" t="s">
        <v>24</v>
      </c>
      <c r="B37" s="26" t="s">
        <v>25</v>
      </c>
      <c r="C37" s="27"/>
      <c r="D37" s="28" t="s">
        <v>27</v>
      </c>
      <c r="E37" s="28"/>
      <c r="F37" s="129" t="s">
        <v>1505</v>
      </c>
      <c r="G37" s="29" t="s">
        <v>1506</v>
      </c>
      <c r="H37" s="31" t="s">
        <v>1507</v>
      </c>
      <c r="I37" s="30" t="s">
        <v>1508</v>
      </c>
      <c r="J37" s="30"/>
      <c r="K37" s="18" t="s">
        <v>19</v>
      </c>
      <c r="L37" s="19" t="s">
        <v>20</v>
      </c>
      <c r="M37" s="19">
        <v>38.770000000000003</v>
      </c>
      <c r="N37" s="19">
        <v>2.1</v>
      </c>
      <c r="O37" s="21">
        <v>39.58</v>
      </c>
      <c r="P37" s="31" t="s">
        <v>22</v>
      </c>
      <c r="Q37" s="22" t="s">
        <v>23</v>
      </c>
      <c r="R37" s="32"/>
      <c r="S37" s="33"/>
    </row>
    <row r="38" spans="1:19" ht="24">
      <c r="A38" s="25" t="s">
        <v>24</v>
      </c>
      <c r="B38" s="26" t="s">
        <v>25</v>
      </c>
      <c r="C38" s="27"/>
      <c r="D38" s="28" t="s">
        <v>27</v>
      </c>
      <c r="E38" s="28"/>
      <c r="F38" s="129" t="s">
        <v>2601</v>
      </c>
      <c r="G38" s="29" t="s">
        <v>1509</v>
      </c>
      <c r="H38" s="31" t="s">
        <v>1510</v>
      </c>
      <c r="I38" s="30" t="s">
        <v>760</v>
      </c>
      <c r="J38" s="30" t="s">
        <v>32</v>
      </c>
      <c r="K38" s="18" t="s">
        <v>19</v>
      </c>
      <c r="L38" s="19" t="s">
        <v>20</v>
      </c>
      <c r="M38" s="19">
        <v>72.7</v>
      </c>
      <c r="N38" s="19">
        <v>2.1</v>
      </c>
      <c r="O38" s="21">
        <v>74.23</v>
      </c>
      <c r="P38" s="173" t="s">
        <v>22</v>
      </c>
      <c r="Q38" s="22" t="s">
        <v>23</v>
      </c>
      <c r="R38" s="48"/>
      <c r="S38" s="49"/>
    </row>
    <row r="39" spans="1:19" ht="22.5">
      <c r="A39" s="25" t="s">
        <v>24</v>
      </c>
      <c r="B39" s="26" t="s">
        <v>25</v>
      </c>
      <c r="C39" s="27" t="s">
        <v>26</v>
      </c>
      <c r="D39" s="28" t="s">
        <v>27</v>
      </c>
      <c r="E39" s="28"/>
      <c r="F39" s="129" t="s">
        <v>234</v>
      </c>
      <c r="G39" s="29" t="s">
        <v>235</v>
      </c>
      <c r="H39" s="31" t="s">
        <v>236</v>
      </c>
      <c r="I39" s="30" t="s">
        <v>237</v>
      </c>
      <c r="J39" s="30" t="s">
        <v>32</v>
      </c>
      <c r="K39" s="18" t="s">
        <v>19</v>
      </c>
      <c r="L39" s="19" t="s">
        <v>20</v>
      </c>
      <c r="M39" s="19">
        <v>52.91</v>
      </c>
      <c r="N39" s="19">
        <v>5.5</v>
      </c>
      <c r="O39" s="21">
        <v>55.82</v>
      </c>
      <c r="P39" s="173" t="s">
        <v>22</v>
      </c>
      <c r="Q39" s="22" t="s">
        <v>23</v>
      </c>
      <c r="R39" s="48"/>
      <c r="S39" s="49"/>
    </row>
    <row r="40" spans="1:19" ht="24">
      <c r="A40" s="25" t="s">
        <v>24</v>
      </c>
      <c r="B40" s="26" t="s">
        <v>25</v>
      </c>
      <c r="C40" s="27"/>
      <c r="D40" s="28" t="s">
        <v>27</v>
      </c>
      <c r="E40" s="28"/>
      <c r="F40" s="129" t="s">
        <v>1519</v>
      </c>
      <c r="G40" s="29" t="s">
        <v>1520</v>
      </c>
      <c r="H40" s="31" t="s">
        <v>1521</v>
      </c>
      <c r="I40" s="30" t="s">
        <v>1522</v>
      </c>
      <c r="J40" s="30" t="s">
        <v>32</v>
      </c>
      <c r="K40" s="18" t="s">
        <v>19</v>
      </c>
      <c r="L40" s="19" t="s">
        <v>41</v>
      </c>
      <c r="M40" s="19">
        <v>82.62</v>
      </c>
      <c r="N40" s="19">
        <v>2.1</v>
      </c>
      <c r="O40" s="21">
        <v>84.35</v>
      </c>
      <c r="P40" s="31" t="s">
        <v>553</v>
      </c>
      <c r="Q40" s="22" t="s">
        <v>42</v>
      </c>
      <c r="R40" s="32"/>
      <c r="S40" s="33"/>
    </row>
    <row r="41" spans="1:19" ht="22.5">
      <c r="A41" s="25" t="s">
        <v>24</v>
      </c>
      <c r="B41" s="26" t="s">
        <v>25</v>
      </c>
      <c r="C41" s="27" t="s">
        <v>26</v>
      </c>
      <c r="D41" s="28" t="s">
        <v>27</v>
      </c>
      <c r="E41" s="28"/>
      <c r="F41" s="129" t="s">
        <v>1523</v>
      </c>
      <c r="G41" s="29" t="s">
        <v>1524</v>
      </c>
      <c r="H41" s="31" t="s">
        <v>1525</v>
      </c>
      <c r="I41" s="30" t="s">
        <v>1526</v>
      </c>
      <c r="J41" s="30" t="s">
        <v>32</v>
      </c>
      <c r="K41" s="18" t="s">
        <v>19</v>
      </c>
      <c r="L41" s="19" t="s">
        <v>20</v>
      </c>
      <c r="M41" s="19">
        <v>73.569999999999993</v>
      </c>
      <c r="N41" s="19">
        <v>2.1</v>
      </c>
      <c r="O41" s="21">
        <v>75.11</v>
      </c>
      <c r="P41" s="31" t="s">
        <v>22</v>
      </c>
      <c r="Q41" s="22" t="s">
        <v>23</v>
      </c>
      <c r="R41" s="32">
        <v>2</v>
      </c>
      <c r="S41" s="33" t="s">
        <v>1527</v>
      </c>
    </row>
    <row r="42" spans="1:19" ht="33.75">
      <c r="A42" s="25" t="s">
        <v>24</v>
      </c>
      <c r="B42" s="26" t="s">
        <v>25</v>
      </c>
      <c r="C42" s="27" t="s">
        <v>0</v>
      </c>
      <c r="D42" s="28" t="s">
        <v>27</v>
      </c>
      <c r="E42" s="69"/>
      <c r="F42" s="153" t="s">
        <v>1528</v>
      </c>
      <c r="G42" s="29" t="s">
        <v>1529</v>
      </c>
      <c r="H42" s="31" t="s">
        <v>1530</v>
      </c>
      <c r="I42" s="38" t="s">
        <v>900</v>
      </c>
      <c r="J42" s="30" t="s">
        <v>32</v>
      </c>
      <c r="K42" s="47" t="s">
        <v>181</v>
      </c>
      <c r="L42" s="19">
        <v>2001728</v>
      </c>
      <c r="M42" s="19">
        <v>760</v>
      </c>
      <c r="N42" s="19">
        <v>5.5</v>
      </c>
      <c r="O42" s="21">
        <v>801.6</v>
      </c>
      <c r="P42" s="31" t="s">
        <v>45</v>
      </c>
      <c r="Q42" s="22" t="s">
        <v>42</v>
      </c>
      <c r="R42" s="32"/>
      <c r="S42" s="33"/>
    </row>
    <row r="43" spans="1:19" ht="34.5">
      <c r="A43" s="25" t="s">
        <v>24</v>
      </c>
      <c r="B43" s="26" t="s">
        <v>25</v>
      </c>
      <c r="C43" s="60"/>
      <c r="D43" s="61">
        <v>10</v>
      </c>
      <c r="E43" s="177"/>
      <c r="F43" s="179" t="s">
        <v>836</v>
      </c>
      <c r="G43" s="168" t="s">
        <v>837</v>
      </c>
      <c r="H43" s="63" t="s">
        <v>838</v>
      </c>
      <c r="I43" s="80" t="s">
        <v>101</v>
      </c>
      <c r="J43" s="86" t="s">
        <v>839</v>
      </c>
      <c r="K43" s="50" t="s">
        <v>19</v>
      </c>
      <c r="L43" s="19" t="s">
        <v>41</v>
      </c>
      <c r="M43" s="19">
        <v>302.79000000000002</v>
      </c>
      <c r="N43" s="19">
        <v>5.5</v>
      </c>
      <c r="O43" s="21">
        <v>319.44</v>
      </c>
      <c r="P43" s="63" t="s">
        <v>45</v>
      </c>
      <c r="Q43" s="22" t="s">
        <v>42</v>
      </c>
      <c r="R43" s="64"/>
      <c r="S43" s="65"/>
    </row>
    <row r="44" spans="1:19" ht="22.5">
      <c r="A44" s="25" t="s">
        <v>24</v>
      </c>
      <c r="B44" s="26" t="s">
        <v>25</v>
      </c>
      <c r="C44" s="27"/>
      <c r="D44" s="28" t="s">
        <v>27</v>
      </c>
      <c r="E44" s="28"/>
      <c r="F44" s="129" t="s">
        <v>1682</v>
      </c>
      <c r="G44" s="52" t="s">
        <v>1683</v>
      </c>
      <c r="H44" s="31" t="s">
        <v>1684</v>
      </c>
      <c r="I44" s="30" t="s">
        <v>603</v>
      </c>
      <c r="J44" s="30" t="s">
        <v>32</v>
      </c>
      <c r="K44" s="18" t="s">
        <v>19</v>
      </c>
      <c r="L44" s="19" t="s">
        <v>450</v>
      </c>
      <c r="M44" s="19">
        <v>90.84</v>
      </c>
      <c r="N44" s="19">
        <v>5.5</v>
      </c>
      <c r="O44" s="21">
        <v>95.84</v>
      </c>
      <c r="P44" s="31" t="s">
        <v>22</v>
      </c>
      <c r="Q44" s="22" t="s">
        <v>23</v>
      </c>
      <c r="R44" s="48"/>
      <c r="S44" s="49"/>
    </row>
    <row r="45" spans="1:19" ht="48.75">
      <c r="A45" s="25" t="s">
        <v>24</v>
      </c>
      <c r="B45" s="26" t="s">
        <v>25</v>
      </c>
      <c r="C45" s="27" t="s">
        <v>26</v>
      </c>
      <c r="D45" s="28" t="s">
        <v>27</v>
      </c>
      <c r="E45" s="28"/>
      <c r="F45" s="129" t="s">
        <v>513</v>
      </c>
      <c r="G45" s="29" t="s">
        <v>514</v>
      </c>
      <c r="H45" s="31" t="s">
        <v>511</v>
      </c>
      <c r="I45" s="30" t="s">
        <v>490</v>
      </c>
      <c r="J45" s="30" t="s">
        <v>18</v>
      </c>
      <c r="K45" s="18" t="s">
        <v>19</v>
      </c>
      <c r="L45" s="19" t="s">
        <v>20</v>
      </c>
      <c r="M45" s="19">
        <v>88.48</v>
      </c>
      <c r="N45" s="19">
        <v>2.1</v>
      </c>
      <c r="O45" s="21">
        <v>90.34</v>
      </c>
      <c r="P45" s="31" t="s">
        <v>22</v>
      </c>
      <c r="Q45" s="22" t="s">
        <v>23</v>
      </c>
      <c r="R45" s="35">
        <v>3</v>
      </c>
      <c r="S45" s="33" t="s">
        <v>512</v>
      </c>
    </row>
    <row r="46" spans="1:19" ht="78">
      <c r="A46" s="25" t="s">
        <v>24</v>
      </c>
      <c r="B46" s="26" t="s">
        <v>25</v>
      </c>
      <c r="C46" s="46" t="s">
        <v>26</v>
      </c>
      <c r="D46" s="28" t="s">
        <v>27</v>
      </c>
      <c r="E46" s="28"/>
      <c r="F46" s="129" t="s">
        <v>496</v>
      </c>
      <c r="G46" s="52" t="s">
        <v>497</v>
      </c>
      <c r="H46" s="70" t="s">
        <v>498</v>
      </c>
      <c r="I46" s="30" t="s">
        <v>496</v>
      </c>
      <c r="J46" s="30" t="s">
        <v>18</v>
      </c>
      <c r="K46" s="18" t="s">
        <v>19</v>
      </c>
      <c r="L46" s="19" t="s">
        <v>20</v>
      </c>
      <c r="M46" s="19">
        <v>396.65</v>
      </c>
      <c r="N46" s="19">
        <v>2.1</v>
      </c>
      <c r="O46" s="21">
        <v>404.98</v>
      </c>
      <c r="P46" s="31" t="s">
        <v>22</v>
      </c>
      <c r="Q46" s="22" t="s">
        <v>23</v>
      </c>
      <c r="R46" s="32">
        <v>12</v>
      </c>
      <c r="S46" s="33" t="s">
        <v>499</v>
      </c>
    </row>
    <row r="47" spans="1:19" ht="78">
      <c r="A47" s="25" t="s">
        <v>24</v>
      </c>
      <c r="B47" s="26" t="s">
        <v>25</v>
      </c>
      <c r="C47" s="27" t="s">
        <v>26</v>
      </c>
      <c r="D47" s="28" t="s">
        <v>27</v>
      </c>
      <c r="E47" s="28"/>
      <c r="F47" s="129" t="s">
        <v>1824</v>
      </c>
      <c r="G47" s="52" t="s">
        <v>1825</v>
      </c>
      <c r="H47" s="70" t="s">
        <v>1826</v>
      </c>
      <c r="I47" s="30" t="s">
        <v>1824</v>
      </c>
      <c r="J47" s="30" t="s">
        <v>18</v>
      </c>
      <c r="K47" s="18" t="s">
        <v>19</v>
      </c>
      <c r="L47" s="19" t="s">
        <v>20</v>
      </c>
      <c r="M47" s="19">
        <v>415.54</v>
      </c>
      <c r="N47" s="19">
        <v>2.1</v>
      </c>
      <c r="O47" s="21">
        <v>424.27</v>
      </c>
      <c r="P47" s="31" t="s">
        <v>22</v>
      </c>
      <c r="Q47" s="22" t="s">
        <v>23</v>
      </c>
      <c r="R47" s="35">
        <v>11</v>
      </c>
      <c r="S47" s="33" t="s">
        <v>1827</v>
      </c>
    </row>
    <row r="48" spans="1:19" ht="24">
      <c r="A48" s="25" t="s">
        <v>24</v>
      </c>
      <c r="B48" s="26" t="s">
        <v>25</v>
      </c>
      <c r="C48" s="27"/>
      <c r="D48" s="28" t="s">
        <v>27</v>
      </c>
      <c r="E48" s="28"/>
      <c r="F48" s="129" t="s">
        <v>1836</v>
      </c>
      <c r="G48" s="29" t="s">
        <v>1837</v>
      </c>
      <c r="H48" s="31" t="s">
        <v>1838</v>
      </c>
      <c r="I48" s="30" t="s">
        <v>1839</v>
      </c>
      <c r="J48" s="30" t="s">
        <v>649</v>
      </c>
      <c r="K48" s="18" t="s">
        <v>19</v>
      </c>
      <c r="L48" s="19" t="s">
        <v>20</v>
      </c>
      <c r="M48" s="19">
        <v>41.82</v>
      </c>
      <c r="N48" s="19">
        <v>0</v>
      </c>
      <c r="O48" s="21">
        <v>41.82</v>
      </c>
      <c r="P48" s="31" t="s">
        <v>22</v>
      </c>
      <c r="Q48" s="22" t="s">
        <v>23</v>
      </c>
      <c r="R48" s="32"/>
      <c r="S48" s="33"/>
    </row>
    <row r="49" spans="1:19" ht="22.5">
      <c r="A49" s="25" t="s">
        <v>24</v>
      </c>
      <c r="B49" s="26" t="s">
        <v>25</v>
      </c>
      <c r="C49" s="27"/>
      <c r="D49" s="28" t="s">
        <v>27</v>
      </c>
      <c r="E49" s="28"/>
      <c r="F49" s="129" t="s">
        <v>1853</v>
      </c>
      <c r="G49" s="29" t="s">
        <v>1854</v>
      </c>
      <c r="H49" s="31" t="s">
        <v>1855</v>
      </c>
      <c r="I49" s="30" t="s">
        <v>1856</v>
      </c>
      <c r="J49" s="30" t="s">
        <v>32</v>
      </c>
      <c r="K49" s="18" t="s">
        <v>19</v>
      </c>
      <c r="L49" s="19" t="s">
        <v>1857</v>
      </c>
      <c r="M49" s="19">
        <v>72.09</v>
      </c>
      <c r="N49" s="19">
        <v>3.96</v>
      </c>
      <c r="O49" s="21">
        <f>+M49+N49</f>
        <v>76.05</v>
      </c>
      <c r="P49" s="31" t="s">
        <v>174</v>
      </c>
      <c r="Q49" s="22" t="s">
        <v>42</v>
      </c>
      <c r="R49" s="32"/>
      <c r="S49" s="33"/>
    </row>
    <row r="50" spans="1:19" ht="22.5">
      <c r="A50" s="25" t="s">
        <v>24</v>
      </c>
      <c r="B50" s="26" t="s">
        <v>25</v>
      </c>
      <c r="C50" s="27" t="s">
        <v>26</v>
      </c>
      <c r="D50" s="28" t="s">
        <v>27</v>
      </c>
      <c r="E50" s="28"/>
      <c r="F50" s="129" t="s">
        <v>292</v>
      </c>
      <c r="G50" s="29" t="s">
        <v>293</v>
      </c>
      <c r="H50" s="31" t="s">
        <v>294</v>
      </c>
      <c r="I50" s="30" t="s">
        <v>291</v>
      </c>
      <c r="J50" s="30" t="s">
        <v>32</v>
      </c>
      <c r="K50" s="18" t="s">
        <v>19</v>
      </c>
      <c r="L50" s="19" t="s">
        <v>20</v>
      </c>
      <c r="M50" s="19">
        <v>59.18</v>
      </c>
      <c r="N50" s="19">
        <v>5.5</v>
      </c>
      <c r="O50" s="21">
        <v>62.43</v>
      </c>
      <c r="P50" s="31" t="s">
        <v>22</v>
      </c>
      <c r="Q50" s="22" t="s">
        <v>23</v>
      </c>
      <c r="R50" s="32"/>
      <c r="S50" s="33"/>
    </row>
    <row r="51" spans="1:19" ht="22.5">
      <c r="A51" s="25" t="s">
        <v>24</v>
      </c>
      <c r="B51" s="26" t="s">
        <v>25</v>
      </c>
      <c r="C51" s="27"/>
      <c r="D51" s="28" t="s">
        <v>27</v>
      </c>
      <c r="E51" s="44"/>
      <c r="F51" s="129" t="s">
        <v>1858</v>
      </c>
      <c r="G51" s="29" t="s">
        <v>1859</v>
      </c>
      <c r="H51" s="31" t="s">
        <v>1860</v>
      </c>
      <c r="I51" s="30" t="s">
        <v>43</v>
      </c>
      <c r="J51" s="30" t="s">
        <v>2620</v>
      </c>
      <c r="K51" s="18" t="s">
        <v>19</v>
      </c>
      <c r="L51" s="19" t="s">
        <v>41</v>
      </c>
      <c r="M51" s="19">
        <v>457.77</v>
      </c>
      <c r="N51" s="19">
        <v>5.5</v>
      </c>
      <c r="O51" s="21">
        <v>482.95</v>
      </c>
      <c r="P51" s="31" t="s">
        <v>45</v>
      </c>
      <c r="Q51" s="22" t="s">
        <v>42</v>
      </c>
      <c r="R51" s="32"/>
      <c r="S51" s="33"/>
    </row>
    <row r="52" spans="1:19" ht="33.75">
      <c r="A52" s="25" t="s">
        <v>24</v>
      </c>
      <c r="B52" s="26" t="s">
        <v>25</v>
      </c>
      <c r="C52" s="27"/>
      <c r="D52" s="28" t="s">
        <v>27</v>
      </c>
      <c r="E52" s="28"/>
      <c r="F52" s="129" t="s">
        <v>1877</v>
      </c>
      <c r="G52" s="29" t="s">
        <v>1878</v>
      </c>
      <c r="H52" s="31" t="s">
        <v>1879</v>
      </c>
      <c r="I52" s="34" t="s">
        <v>1880</v>
      </c>
      <c r="J52" s="17" t="s">
        <v>32</v>
      </c>
      <c r="K52" s="18" t="s">
        <v>19</v>
      </c>
      <c r="L52" s="19" t="s">
        <v>41</v>
      </c>
      <c r="M52" s="19">
        <v>104.55</v>
      </c>
      <c r="N52" s="19">
        <v>5.5</v>
      </c>
      <c r="O52" s="21">
        <v>110.3</v>
      </c>
      <c r="P52" s="31" t="s">
        <v>97</v>
      </c>
      <c r="Q52" s="22" t="s">
        <v>42</v>
      </c>
      <c r="R52" s="32"/>
      <c r="S52" s="33"/>
    </row>
    <row r="53" spans="1:19" ht="22.5">
      <c r="A53" s="25" t="s">
        <v>24</v>
      </c>
      <c r="B53" s="26" t="s">
        <v>25</v>
      </c>
      <c r="C53" s="27" t="s">
        <v>26</v>
      </c>
      <c r="D53" s="28" t="s">
        <v>27</v>
      </c>
      <c r="E53" s="28"/>
      <c r="F53" s="129" t="s">
        <v>1898</v>
      </c>
      <c r="G53" s="29" t="s">
        <v>1899</v>
      </c>
      <c r="H53" s="31" t="s">
        <v>1900</v>
      </c>
      <c r="I53" s="30" t="s">
        <v>488</v>
      </c>
      <c r="J53" s="30" t="s">
        <v>32</v>
      </c>
      <c r="K53" s="18" t="s">
        <v>19</v>
      </c>
      <c r="L53" s="19" t="s">
        <v>20</v>
      </c>
      <c r="M53" s="19">
        <v>78.540000000000006</v>
      </c>
      <c r="N53" s="19">
        <v>2.1</v>
      </c>
      <c r="O53" s="21">
        <v>80.19</v>
      </c>
      <c r="P53" s="31" t="s">
        <v>22</v>
      </c>
      <c r="Q53" s="22" t="s">
        <v>23</v>
      </c>
      <c r="R53" s="32"/>
      <c r="S53" s="33"/>
    </row>
    <row r="54" spans="1:19" ht="22.5">
      <c r="A54" s="25" t="s">
        <v>24</v>
      </c>
      <c r="B54" s="26" t="s">
        <v>25</v>
      </c>
      <c r="C54" s="27"/>
      <c r="D54" s="28" t="s">
        <v>27</v>
      </c>
      <c r="E54" s="28"/>
      <c r="F54" s="129" t="s">
        <v>299</v>
      </c>
      <c r="G54" s="29" t="s">
        <v>300</v>
      </c>
      <c r="H54" s="31" t="s">
        <v>301</v>
      </c>
      <c r="I54" s="30" t="s">
        <v>302</v>
      </c>
      <c r="J54" s="30" t="s">
        <v>32</v>
      </c>
      <c r="K54" s="18" t="s">
        <v>19</v>
      </c>
      <c r="L54" s="19" t="s">
        <v>20</v>
      </c>
      <c r="M54" s="19">
        <v>62.53</v>
      </c>
      <c r="N54" s="19">
        <v>5.5</v>
      </c>
      <c r="O54" s="21">
        <v>65.97</v>
      </c>
      <c r="P54" s="31" t="s">
        <v>22</v>
      </c>
      <c r="Q54" s="22" t="s">
        <v>23</v>
      </c>
      <c r="R54" s="32">
        <v>2</v>
      </c>
      <c r="S54" s="33" t="s">
        <v>303</v>
      </c>
    </row>
    <row r="55" spans="1:19" ht="24">
      <c r="A55" s="25" t="s">
        <v>24</v>
      </c>
      <c r="B55" s="26" t="s">
        <v>25</v>
      </c>
      <c r="C55" s="27" t="s">
        <v>26</v>
      </c>
      <c r="D55" s="28" t="s">
        <v>27</v>
      </c>
      <c r="E55" s="28"/>
      <c r="F55" s="129" t="s">
        <v>304</v>
      </c>
      <c r="G55" s="29" t="s">
        <v>305</v>
      </c>
      <c r="H55" s="31" t="s">
        <v>306</v>
      </c>
      <c r="I55" s="30" t="s">
        <v>109</v>
      </c>
      <c r="J55" s="30" t="s">
        <v>32</v>
      </c>
      <c r="K55" s="18" t="s">
        <v>19</v>
      </c>
      <c r="L55" s="19" t="s">
        <v>41</v>
      </c>
      <c r="M55" s="19">
        <v>124.48</v>
      </c>
      <c r="N55" s="19">
        <v>2.1</v>
      </c>
      <c r="O55" s="21">
        <v>127.09</v>
      </c>
      <c r="P55" s="31" t="s">
        <v>110</v>
      </c>
      <c r="Q55" s="22" t="s">
        <v>42</v>
      </c>
      <c r="R55" s="32"/>
      <c r="S55" s="33"/>
    </row>
    <row r="56" spans="1:19" ht="24">
      <c r="A56" s="25" t="s">
        <v>24</v>
      </c>
      <c r="B56" s="26" t="s">
        <v>25</v>
      </c>
      <c r="C56" s="27" t="s">
        <v>26</v>
      </c>
      <c r="D56" s="28" t="s">
        <v>27</v>
      </c>
      <c r="E56" s="28"/>
      <c r="F56" s="129" t="s">
        <v>2006</v>
      </c>
      <c r="G56" s="29" t="s">
        <v>2007</v>
      </c>
      <c r="H56" s="31" t="s">
        <v>2008</v>
      </c>
      <c r="I56" s="30" t="s">
        <v>829</v>
      </c>
      <c r="J56" s="30" t="s">
        <v>32</v>
      </c>
      <c r="K56" s="18" t="s">
        <v>19</v>
      </c>
      <c r="L56" s="19" t="s">
        <v>41</v>
      </c>
      <c r="M56" s="19">
        <v>548.1</v>
      </c>
      <c r="N56" s="19">
        <v>2.1</v>
      </c>
      <c r="O56" s="21">
        <v>559.61</v>
      </c>
      <c r="P56" s="31" t="s">
        <v>609</v>
      </c>
      <c r="Q56" s="22" t="s">
        <v>42</v>
      </c>
      <c r="R56" s="32"/>
      <c r="S56" s="33"/>
    </row>
    <row r="57" spans="1:19" ht="22.5">
      <c r="A57" s="25" t="s">
        <v>24</v>
      </c>
      <c r="B57" s="26" t="s">
        <v>25</v>
      </c>
      <c r="C57" s="27" t="s">
        <v>26</v>
      </c>
      <c r="D57" s="28" t="s">
        <v>27</v>
      </c>
      <c r="E57" s="28"/>
      <c r="F57" s="129" t="s">
        <v>2029</v>
      </c>
      <c r="G57" s="29" t="s">
        <v>2030</v>
      </c>
      <c r="H57" s="31" t="s">
        <v>2031</v>
      </c>
      <c r="I57" s="30" t="s">
        <v>2032</v>
      </c>
      <c r="J57" s="30" t="s">
        <v>32</v>
      </c>
      <c r="K57" s="18" t="s">
        <v>19</v>
      </c>
      <c r="L57" s="19" t="s">
        <v>20</v>
      </c>
      <c r="M57" s="19">
        <v>40.6</v>
      </c>
      <c r="N57" s="19">
        <v>0</v>
      </c>
      <c r="O57" s="21">
        <v>40.6</v>
      </c>
      <c r="P57" s="31" t="s">
        <v>22</v>
      </c>
      <c r="Q57" s="22" t="s">
        <v>23</v>
      </c>
      <c r="R57" s="32"/>
      <c r="S57" s="33"/>
    </row>
    <row r="58" spans="1:19" ht="22.5">
      <c r="A58" s="25" t="s">
        <v>24</v>
      </c>
      <c r="B58" s="26" t="s">
        <v>25</v>
      </c>
      <c r="C58" s="27" t="s">
        <v>26</v>
      </c>
      <c r="D58" s="28" t="s">
        <v>27</v>
      </c>
      <c r="E58" s="28"/>
      <c r="F58" s="129" t="s">
        <v>2059</v>
      </c>
      <c r="G58" s="29" t="s">
        <v>2060</v>
      </c>
      <c r="H58" s="31" t="s">
        <v>2061</v>
      </c>
      <c r="I58" s="30" t="s">
        <v>2062</v>
      </c>
      <c r="J58" s="30" t="s">
        <v>32</v>
      </c>
      <c r="K58" s="18" t="s">
        <v>19</v>
      </c>
      <c r="L58" s="19" t="s">
        <v>20</v>
      </c>
      <c r="M58" s="19">
        <v>35.840000000000003</v>
      </c>
      <c r="N58" s="19">
        <v>2.1</v>
      </c>
      <c r="O58" s="21">
        <v>36.590000000000003</v>
      </c>
      <c r="P58" s="31" t="s">
        <v>22</v>
      </c>
      <c r="Q58" s="22" t="s">
        <v>23</v>
      </c>
      <c r="R58" s="32">
        <v>2</v>
      </c>
      <c r="S58" s="33" t="s">
        <v>731</v>
      </c>
    </row>
    <row r="59" spans="1:19" ht="22.5">
      <c r="A59" s="25" t="s">
        <v>24</v>
      </c>
      <c r="B59" s="26" t="s">
        <v>25</v>
      </c>
      <c r="C59" s="27"/>
      <c r="D59" s="28" t="s">
        <v>27</v>
      </c>
      <c r="E59" s="28"/>
      <c r="F59" s="129" t="s">
        <v>2063</v>
      </c>
      <c r="G59" s="29" t="s">
        <v>2064</v>
      </c>
      <c r="H59" s="31" t="s">
        <v>2065</v>
      </c>
      <c r="I59" s="30" t="s">
        <v>676</v>
      </c>
      <c r="J59" s="30" t="s">
        <v>18</v>
      </c>
      <c r="K59" s="18" t="s">
        <v>19</v>
      </c>
      <c r="L59" s="19" t="s">
        <v>41</v>
      </c>
      <c r="M59" s="19">
        <v>92.37</v>
      </c>
      <c r="N59" s="19">
        <v>5.5</v>
      </c>
      <c r="O59" s="21">
        <v>97.45</v>
      </c>
      <c r="P59" s="31" t="s">
        <v>110</v>
      </c>
      <c r="Q59" s="22" t="s">
        <v>42</v>
      </c>
      <c r="R59" s="32"/>
      <c r="S59" s="33"/>
    </row>
    <row r="60" spans="1:19" ht="36.75">
      <c r="A60" s="25" t="s">
        <v>24</v>
      </c>
      <c r="B60" s="26" t="s">
        <v>25</v>
      </c>
      <c r="C60" s="60"/>
      <c r="D60" s="61">
        <v>10</v>
      </c>
      <c r="E60" s="61"/>
      <c r="F60" s="160" t="s">
        <v>2137</v>
      </c>
      <c r="G60" s="62" t="s">
        <v>2138</v>
      </c>
      <c r="H60" s="63" t="s">
        <v>2139</v>
      </c>
      <c r="I60" s="80" t="s">
        <v>2140</v>
      </c>
      <c r="J60" s="86" t="s">
        <v>32</v>
      </c>
      <c r="K60" s="50" t="s">
        <v>19</v>
      </c>
      <c r="L60" s="19" t="s">
        <v>450</v>
      </c>
      <c r="M60" s="19">
        <v>20.3</v>
      </c>
      <c r="N60" s="19">
        <v>0</v>
      </c>
      <c r="O60" s="21">
        <v>20.3</v>
      </c>
      <c r="P60" s="63" t="s">
        <v>22</v>
      </c>
      <c r="Q60" s="22" t="s">
        <v>23</v>
      </c>
      <c r="R60" s="64"/>
      <c r="S60" s="65"/>
    </row>
    <row r="61" spans="1:19" ht="34.5">
      <c r="A61" s="25" t="s">
        <v>24</v>
      </c>
      <c r="B61" s="26" t="s">
        <v>25</v>
      </c>
      <c r="C61" s="60"/>
      <c r="D61" s="61">
        <v>10</v>
      </c>
      <c r="E61" s="61"/>
      <c r="F61" s="160" t="s">
        <v>2141</v>
      </c>
      <c r="G61" s="62"/>
      <c r="H61" s="63"/>
      <c r="I61" s="80"/>
      <c r="J61" s="86"/>
      <c r="K61" s="89" t="s">
        <v>823</v>
      </c>
      <c r="L61" s="19" t="s">
        <v>1295</v>
      </c>
      <c r="M61" s="19">
        <v>239.09</v>
      </c>
      <c r="N61" s="19">
        <v>5.5</v>
      </c>
      <c r="O61" s="21">
        <v>252.24</v>
      </c>
      <c r="P61" s="63" t="s">
        <v>22</v>
      </c>
      <c r="Q61" s="22" t="s">
        <v>23</v>
      </c>
      <c r="R61" s="64"/>
      <c r="S61" s="65"/>
    </row>
    <row r="62" spans="1:19" ht="22.5">
      <c r="A62" s="25" t="s">
        <v>24</v>
      </c>
      <c r="B62" s="26" t="s">
        <v>25</v>
      </c>
      <c r="C62" s="27" t="s">
        <v>26</v>
      </c>
      <c r="D62" s="28" t="s">
        <v>27</v>
      </c>
      <c r="E62" s="28"/>
      <c r="F62" s="129" t="s">
        <v>2239</v>
      </c>
      <c r="G62" s="29" t="s">
        <v>2240</v>
      </c>
      <c r="H62" s="31" t="s">
        <v>2241</v>
      </c>
      <c r="I62" s="30" t="s">
        <v>556</v>
      </c>
      <c r="J62" s="30">
        <v>8.8000000000000007</v>
      </c>
      <c r="K62" s="18" t="s">
        <v>19</v>
      </c>
      <c r="L62" s="19" t="s">
        <v>20</v>
      </c>
      <c r="M62" s="19">
        <v>34.44</v>
      </c>
      <c r="N62" s="19">
        <v>5.5</v>
      </c>
      <c r="O62" s="21">
        <v>36.33</v>
      </c>
      <c r="P62" s="31" t="s">
        <v>22</v>
      </c>
      <c r="Q62" s="22" t="s">
        <v>23</v>
      </c>
      <c r="R62" s="32"/>
      <c r="S62" s="33"/>
    </row>
    <row r="63" spans="1:19" ht="22.5">
      <c r="A63" s="25" t="s">
        <v>24</v>
      </c>
      <c r="B63" s="26" t="s">
        <v>25</v>
      </c>
      <c r="C63" s="27" t="s">
        <v>26</v>
      </c>
      <c r="D63" s="28" t="s">
        <v>27</v>
      </c>
      <c r="E63" s="28"/>
      <c r="F63" s="129" t="s">
        <v>355</v>
      </c>
      <c r="G63" s="29" t="s">
        <v>356</v>
      </c>
      <c r="H63" s="31" t="s">
        <v>357</v>
      </c>
      <c r="I63" s="30" t="s">
        <v>358</v>
      </c>
      <c r="J63" s="30" t="s">
        <v>32</v>
      </c>
      <c r="K63" s="18" t="s">
        <v>19</v>
      </c>
      <c r="L63" s="19" t="s">
        <v>20</v>
      </c>
      <c r="M63" s="19">
        <v>91.4</v>
      </c>
      <c r="N63" s="19">
        <v>5.5</v>
      </c>
      <c r="O63" s="21">
        <v>96.43</v>
      </c>
      <c r="P63" s="31" t="s">
        <v>22</v>
      </c>
      <c r="Q63" s="22" t="s">
        <v>23</v>
      </c>
      <c r="R63" s="32"/>
      <c r="S63" s="33"/>
    </row>
    <row r="64" spans="1:19" ht="22.5">
      <c r="A64" s="25" t="s">
        <v>24</v>
      </c>
      <c r="B64" s="26" t="s">
        <v>25</v>
      </c>
      <c r="C64" s="27"/>
      <c r="D64" s="28" t="s">
        <v>27</v>
      </c>
      <c r="E64" s="28"/>
      <c r="F64" s="129" t="s">
        <v>359</v>
      </c>
      <c r="G64" s="29" t="s">
        <v>360</v>
      </c>
      <c r="H64" s="31" t="s">
        <v>361</v>
      </c>
      <c r="I64" s="30" t="s">
        <v>124</v>
      </c>
      <c r="J64" s="30" t="s">
        <v>18</v>
      </c>
      <c r="K64" s="18" t="s">
        <v>19</v>
      </c>
      <c r="L64" s="19" t="s">
        <v>20</v>
      </c>
      <c r="M64" s="19">
        <v>129.88</v>
      </c>
      <c r="N64" s="19">
        <v>5.5</v>
      </c>
      <c r="O64" s="21">
        <v>137.02000000000001</v>
      </c>
      <c r="P64" s="31" t="s">
        <v>22</v>
      </c>
      <c r="Q64" s="22" t="s">
        <v>23</v>
      </c>
      <c r="R64" s="32"/>
      <c r="S64" s="33"/>
    </row>
    <row r="65" spans="1:19" ht="33.75">
      <c r="A65" s="25" t="s">
        <v>24</v>
      </c>
      <c r="B65" s="26" t="s">
        <v>25</v>
      </c>
      <c r="C65" s="27"/>
      <c r="D65" s="28" t="s">
        <v>27</v>
      </c>
      <c r="E65" s="28"/>
      <c r="F65" s="155" t="s">
        <v>384</v>
      </c>
      <c r="G65" s="29" t="s">
        <v>385</v>
      </c>
      <c r="H65" s="31" t="s">
        <v>386</v>
      </c>
      <c r="I65" s="34" t="s">
        <v>387</v>
      </c>
      <c r="J65" s="30" t="s">
        <v>32</v>
      </c>
      <c r="K65" s="18" t="s">
        <v>19</v>
      </c>
      <c r="L65" s="19" t="s">
        <v>20</v>
      </c>
      <c r="M65" s="19">
        <v>73.180000000000007</v>
      </c>
      <c r="N65" s="19">
        <v>0</v>
      </c>
      <c r="O65" s="21">
        <v>73.180000000000007</v>
      </c>
      <c r="P65" s="31" t="s">
        <v>22</v>
      </c>
      <c r="Q65" s="22" t="s">
        <v>23</v>
      </c>
      <c r="R65" s="32"/>
      <c r="S65" s="33"/>
    </row>
    <row r="66" spans="1:19" ht="22.5">
      <c r="A66" s="25" t="s">
        <v>24</v>
      </c>
      <c r="B66" s="26" t="s">
        <v>25</v>
      </c>
      <c r="C66" s="27" t="s">
        <v>26</v>
      </c>
      <c r="D66" s="28" t="s">
        <v>27</v>
      </c>
      <c r="E66" s="28"/>
      <c r="F66" s="129" t="s">
        <v>398</v>
      </c>
      <c r="G66" s="29" t="s">
        <v>399</v>
      </c>
      <c r="H66" s="31" t="s">
        <v>400</v>
      </c>
      <c r="I66" s="30" t="s">
        <v>132</v>
      </c>
      <c r="J66" s="30" t="s">
        <v>32</v>
      </c>
      <c r="K66" s="18" t="s">
        <v>19</v>
      </c>
      <c r="L66" s="19" t="s">
        <v>20</v>
      </c>
      <c r="M66" s="19">
        <v>106.37</v>
      </c>
      <c r="N66" s="19">
        <v>2.1</v>
      </c>
      <c r="O66" s="21">
        <v>108.6</v>
      </c>
      <c r="P66" s="173" t="s">
        <v>22</v>
      </c>
      <c r="Q66" s="22" t="s">
        <v>23</v>
      </c>
      <c r="R66" s="32"/>
      <c r="S66" s="33"/>
    </row>
    <row r="67" spans="1:19" ht="22.5">
      <c r="A67" s="25" t="s">
        <v>24</v>
      </c>
      <c r="B67" s="26" t="s">
        <v>25</v>
      </c>
      <c r="C67" s="27" t="s">
        <v>26</v>
      </c>
      <c r="D67" s="28" t="s">
        <v>27</v>
      </c>
      <c r="E67" s="28"/>
      <c r="F67" s="129" t="s">
        <v>2324</v>
      </c>
      <c r="G67" s="29" t="s">
        <v>2325</v>
      </c>
      <c r="H67" s="31" t="s">
        <v>2326</v>
      </c>
      <c r="I67" s="30" t="s">
        <v>1773</v>
      </c>
      <c r="J67" s="30" t="s">
        <v>18</v>
      </c>
      <c r="K67" s="18" t="s">
        <v>19</v>
      </c>
      <c r="L67" s="19" t="s">
        <v>41</v>
      </c>
      <c r="M67" s="19">
        <v>300.44</v>
      </c>
      <c r="N67" s="19">
        <v>5.5</v>
      </c>
      <c r="O67" s="21">
        <v>316.95999999999998</v>
      </c>
      <c r="P67" s="31" t="s">
        <v>97</v>
      </c>
      <c r="Q67" s="22" t="s">
        <v>42</v>
      </c>
      <c r="R67" s="32"/>
      <c r="S67" s="33"/>
    </row>
    <row r="68" spans="1:19" ht="22.5">
      <c r="A68" s="25" t="s">
        <v>24</v>
      </c>
      <c r="B68" s="26" t="s">
        <v>25</v>
      </c>
      <c r="C68" s="27" t="s">
        <v>26</v>
      </c>
      <c r="D68" s="28" t="s">
        <v>27</v>
      </c>
      <c r="E68" s="28"/>
      <c r="F68" s="129" t="s">
        <v>2350</v>
      </c>
      <c r="G68" s="29" t="s">
        <v>2351</v>
      </c>
      <c r="H68" s="31" t="s">
        <v>2352</v>
      </c>
      <c r="I68" s="30" t="s">
        <v>1194</v>
      </c>
      <c r="J68" s="30" t="s">
        <v>32</v>
      </c>
      <c r="K68" s="18" t="s">
        <v>19</v>
      </c>
      <c r="L68" s="19" t="s">
        <v>20</v>
      </c>
      <c r="M68" s="19">
        <v>35.840000000000003</v>
      </c>
      <c r="N68" s="19">
        <v>2.1</v>
      </c>
      <c r="O68" s="21">
        <v>36.590000000000003</v>
      </c>
      <c r="P68" s="173" t="s">
        <v>22</v>
      </c>
      <c r="Q68" s="22" t="s">
        <v>23</v>
      </c>
      <c r="R68" s="48">
        <v>3</v>
      </c>
      <c r="S68" s="49" t="s">
        <v>2353</v>
      </c>
    </row>
    <row r="69" spans="1:19" ht="45">
      <c r="A69" s="25" t="s">
        <v>24</v>
      </c>
      <c r="B69" s="26" t="s">
        <v>25</v>
      </c>
      <c r="C69" s="27"/>
      <c r="D69" s="28" t="s">
        <v>27</v>
      </c>
      <c r="E69" s="28"/>
      <c r="F69" s="129" t="s">
        <v>2357</v>
      </c>
      <c r="G69" s="29" t="s">
        <v>2358</v>
      </c>
      <c r="H69" s="31" t="s">
        <v>2359</v>
      </c>
      <c r="I69" s="30" t="s">
        <v>2360</v>
      </c>
      <c r="J69" s="30" t="s">
        <v>32</v>
      </c>
      <c r="K69" s="18" t="s">
        <v>19</v>
      </c>
      <c r="L69" s="19" t="s">
        <v>2361</v>
      </c>
      <c r="M69" s="19">
        <f>60.9+60.9+60.9</f>
        <v>182.7</v>
      </c>
      <c r="N69" s="19">
        <v>5.5</v>
      </c>
      <c r="O69" s="21">
        <f>64.25*3</f>
        <v>192.75</v>
      </c>
      <c r="P69" s="173" t="s">
        <v>97</v>
      </c>
      <c r="Q69" s="22" t="s">
        <v>42</v>
      </c>
      <c r="R69" s="48"/>
      <c r="S69" s="49"/>
    </row>
    <row r="70" spans="1:19" ht="22.5">
      <c r="A70" s="25" t="s">
        <v>24</v>
      </c>
      <c r="B70" s="26" t="s">
        <v>25</v>
      </c>
      <c r="C70" s="27"/>
      <c r="D70" s="28" t="s">
        <v>27</v>
      </c>
      <c r="E70" s="28"/>
      <c r="F70" s="129" t="s">
        <v>2397</v>
      </c>
      <c r="G70" s="29" t="s">
        <v>2398</v>
      </c>
      <c r="H70" s="31"/>
      <c r="I70" s="38" t="s">
        <v>2399</v>
      </c>
      <c r="J70" s="17" t="s">
        <v>32</v>
      </c>
      <c r="K70" s="18" t="s">
        <v>19</v>
      </c>
      <c r="L70" s="19" t="s">
        <v>20</v>
      </c>
      <c r="M70" s="19">
        <v>18.82</v>
      </c>
      <c r="N70" s="19">
        <v>0</v>
      </c>
      <c r="O70" s="21">
        <v>18.82</v>
      </c>
      <c r="P70" s="173" t="s">
        <v>22</v>
      </c>
      <c r="Q70" s="22" t="s">
        <v>23</v>
      </c>
      <c r="R70" s="48"/>
      <c r="S70" s="49"/>
    </row>
    <row r="71" spans="1:19" ht="22.5">
      <c r="A71" s="25" t="s">
        <v>24</v>
      </c>
      <c r="B71" s="26" t="s">
        <v>25</v>
      </c>
      <c r="C71" s="27"/>
      <c r="D71" s="28" t="s">
        <v>27</v>
      </c>
      <c r="E71" s="28"/>
      <c r="F71" s="129" t="s">
        <v>2553</v>
      </c>
      <c r="G71" s="29" t="s">
        <v>2554</v>
      </c>
      <c r="H71" s="31" t="s">
        <v>2555</v>
      </c>
      <c r="I71" s="30" t="s">
        <v>829</v>
      </c>
      <c r="J71" s="30" t="s">
        <v>32</v>
      </c>
      <c r="K71" s="18" t="s">
        <v>19</v>
      </c>
      <c r="L71" s="19" t="s">
        <v>41</v>
      </c>
      <c r="M71" s="19">
        <v>349.16</v>
      </c>
      <c r="N71" s="19">
        <v>2.1</v>
      </c>
      <c r="O71" s="21">
        <v>356.49</v>
      </c>
      <c r="P71" s="31" t="s">
        <v>609</v>
      </c>
      <c r="Q71" s="22" t="s">
        <v>42</v>
      </c>
      <c r="R71" s="48"/>
      <c r="S71" s="49"/>
    </row>
    <row r="72" spans="1:19">
      <c r="O72" s="4">
        <f>SUM(O2:O71)</f>
        <v>8443.0700000000033</v>
      </c>
    </row>
  </sheetData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"/>
  <sheetViews>
    <sheetView topLeftCell="A95" zoomScaleNormal="100" workbookViewId="0">
      <selection activeCell="O108" sqref="O108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166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172" customWidth="1"/>
    <col min="17" max="18" width="10.7109375" style="3" customWidth="1"/>
    <col min="19" max="19" width="10.7109375" style="5" customWidth="1"/>
    <col min="20" max="1005" width="10.7109375" style="3" customWidth="1"/>
    <col min="1006" max="1016" width="9.140625" style="3" customWidth="1"/>
    <col min="1017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167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23" t="s">
        <v>16</v>
      </c>
      <c r="R1" s="7" t="s">
        <v>17</v>
      </c>
      <c r="S1" s="14"/>
    </row>
    <row r="2" spans="1:19" ht="22.5">
      <c r="A2" s="25" t="s">
        <v>24</v>
      </c>
      <c r="B2" s="26" t="s">
        <v>119</v>
      </c>
      <c r="C2" s="27" t="s">
        <v>26</v>
      </c>
      <c r="D2" s="28" t="s">
        <v>120</v>
      </c>
      <c r="E2" s="28"/>
      <c r="F2" s="129" t="s">
        <v>114</v>
      </c>
      <c r="G2" s="29" t="s">
        <v>115</v>
      </c>
      <c r="H2" s="31" t="s">
        <v>116</v>
      </c>
      <c r="I2" s="30" t="s">
        <v>117</v>
      </c>
      <c r="J2" s="30" t="s">
        <v>32</v>
      </c>
      <c r="K2" s="18" t="s">
        <v>19</v>
      </c>
      <c r="L2" s="19" t="s">
        <v>20</v>
      </c>
      <c r="M2" s="19">
        <v>54.68</v>
      </c>
      <c r="N2" s="19">
        <v>2.1</v>
      </c>
      <c r="O2" s="21">
        <v>55.83</v>
      </c>
      <c r="P2" s="31" t="s">
        <v>22</v>
      </c>
      <c r="Q2" s="22" t="s">
        <v>23</v>
      </c>
      <c r="R2" s="32">
        <v>2</v>
      </c>
      <c r="S2" s="33" t="s">
        <v>118</v>
      </c>
    </row>
    <row r="3" spans="1:19" ht="22.5">
      <c r="A3" s="25" t="s">
        <v>24</v>
      </c>
      <c r="B3" s="26" t="s">
        <v>119</v>
      </c>
      <c r="C3" s="27" t="s">
        <v>26</v>
      </c>
      <c r="D3" s="28" t="s">
        <v>120</v>
      </c>
      <c r="E3" s="44"/>
      <c r="F3" s="129" t="s">
        <v>548</v>
      </c>
      <c r="G3" s="29" t="s">
        <v>549</v>
      </c>
      <c r="H3" s="31" t="s">
        <v>550</v>
      </c>
      <c r="I3" s="30" t="s">
        <v>551</v>
      </c>
      <c r="J3" s="30" t="s">
        <v>90</v>
      </c>
      <c r="K3" s="18" t="s">
        <v>19</v>
      </c>
      <c r="L3" s="19" t="s">
        <v>552</v>
      </c>
      <c r="M3" s="19">
        <v>13.28</v>
      </c>
      <c r="N3" s="19">
        <v>5.5</v>
      </c>
      <c r="O3" s="21">
        <v>14.01</v>
      </c>
      <c r="P3" s="31" t="s">
        <v>553</v>
      </c>
      <c r="Q3" s="22" t="s">
        <v>42</v>
      </c>
      <c r="R3" s="32"/>
      <c r="S3" s="33"/>
    </row>
    <row r="4" spans="1:19" ht="22.5">
      <c r="A4" s="25" t="s">
        <v>24</v>
      </c>
      <c r="B4" s="26" t="s">
        <v>119</v>
      </c>
      <c r="C4" s="27" t="s">
        <v>26</v>
      </c>
      <c r="D4" s="28" t="s">
        <v>120</v>
      </c>
      <c r="E4" s="28"/>
      <c r="F4" s="129" t="s">
        <v>570</v>
      </c>
      <c r="G4" s="29" t="s">
        <v>571</v>
      </c>
      <c r="H4" s="31" t="s">
        <v>572</v>
      </c>
      <c r="I4" s="30" t="s">
        <v>573</v>
      </c>
      <c r="J4" s="30" t="s">
        <v>32</v>
      </c>
      <c r="K4" s="18" t="s">
        <v>19</v>
      </c>
      <c r="L4" s="19" t="s">
        <v>41</v>
      </c>
      <c r="M4" s="19">
        <v>466.04</v>
      </c>
      <c r="N4" s="19">
        <v>2.1</v>
      </c>
      <c r="O4" s="21">
        <v>475.83</v>
      </c>
      <c r="P4" s="31" t="s">
        <v>85</v>
      </c>
      <c r="Q4" s="22" t="s">
        <v>42</v>
      </c>
      <c r="R4" s="32"/>
      <c r="S4" s="33"/>
    </row>
    <row r="5" spans="1:19" ht="22.5">
      <c r="A5" s="25" t="s">
        <v>24</v>
      </c>
      <c r="B5" s="26" t="s">
        <v>119</v>
      </c>
      <c r="C5" s="27"/>
      <c r="D5" s="28" t="s">
        <v>120</v>
      </c>
      <c r="E5" s="28"/>
      <c r="F5" s="129" t="s">
        <v>574</v>
      </c>
      <c r="G5" s="29" t="s">
        <v>575</v>
      </c>
      <c r="H5" s="31" t="s">
        <v>576</v>
      </c>
      <c r="I5" s="30" t="s">
        <v>577</v>
      </c>
      <c r="J5" s="30" t="s">
        <v>32</v>
      </c>
      <c r="K5" s="18" t="s">
        <v>19</v>
      </c>
      <c r="L5" s="19" t="s">
        <v>41</v>
      </c>
      <c r="M5" s="19">
        <v>219.52</v>
      </c>
      <c r="N5" s="19">
        <v>2.1</v>
      </c>
      <c r="O5" s="21">
        <v>224.13</v>
      </c>
      <c r="P5" s="31" t="s">
        <v>85</v>
      </c>
      <c r="Q5" s="22" t="s">
        <v>42</v>
      </c>
      <c r="R5" s="32"/>
      <c r="S5" s="33"/>
    </row>
    <row r="6" spans="1:19" ht="22.5">
      <c r="A6" s="25" t="s">
        <v>24</v>
      </c>
      <c r="B6" s="26" t="s">
        <v>119</v>
      </c>
      <c r="C6" s="27"/>
      <c r="D6" s="28" t="s">
        <v>120</v>
      </c>
      <c r="E6" s="28"/>
      <c r="F6" s="129" t="s">
        <v>581</v>
      </c>
      <c r="G6" s="29" t="s">
        <v>582</v>
      </c>
      <c r="H6" s="31" t="s">
        <v>583</v>
      </c>
      <c r="I6" s="30" t="s">
        <v>584</v>
      </c>
      <c r="J6" s="30" t="s">
        <v>32</v>
      </c>
      <c r="K6" s="39" t="s">
        <v>71</v>
      </c>
      <c r="L6" s="19" t="s">
        <v>41</v>
      </c>
      <c r="M6" s="19">
        <v>90.78</v>
      </c>
      <c r="N6" s="19">
        <v>2.1</v>
      </c>
      <c r="O6" s="21">
        <v>92.69</v>
      </c>
      <c r="P6" s="31" t="s">
        <v>553</v>
      </c>
      <c r="Q6" s="22" t="s">
        <v>42</v>
      </c>
      <c r="R6" s="32"/>
      <c r="S6" s="33"/>
    </row>
    <row r="7" spans="1:19" ht="22.5">
      <c r="A7" s="25" t="s">
        <v>24</v>
      </c>
      <c r="B7" s="26" t="s">
        <v>119</v>
      </c>
      <c r="C7" s="27" t="s">
        <v>26</v>
      </c>
      <c r="D7" s="28" t="s">
        <v>120</v>
      </c>
      <c r="E7" s="28"/>
      <c r="F7" s="163" t="s">
        <v>693</v>
      </c>
      <c r="G7" s="29" t="s">
        <v>694</v>
      </c>
      <c r="H7" s="31" t="s">
        <v>695</v>
      </c>
      <c r="I7" s="30" t="s">
        <v>696</v>
      </c>
      <c r="J7" s="30" t="s">
        <v>32</v>
      </c>
      <c r="K7" s="18" t="s">
        <v>19</v>
      </c>
      <c r="L7" s="19" t="s">
        <v>41</v>
      </c>
      <c r="M7" s="19">
        <v>191.84</v>
      </c>
      <c r="N7" s="19">
        <v>5.5</v>
      </c>
      <c r="O7" s="21">
        <v>202.39</v>
      </c>
      <c r="P7" s="31" t="s">
        <v>553</v>
      </c>
      <c r="Q7" s="22" t="s">
        <v>42</v>
      </c>
      <c r="R7" s="32"/>
      <c r="S7" s="33"/>
    </row>
    <row r="8" spans="1:19" ht="24">
      <c r="A8" s="25" t="s">
        <v>24</v>
      </c>
      <c r="B8" s="26" t="s">
        <v>119</v>
      </c>
      <c r="C8" s="27"/>
      <c r="D8" s="28" t="s">
        <v>120</v>
      </c>
      <c r="E8" s="28"/>
      <c r="F8" s="129" t="s">
        <v>791</v>
      </c>
      <c r="G8" s="29" t="s">
        <v>792</v>
      </c>
      <c r="H8" s="31"/>
      <c r="I8" s="30" t="s">
        <v>793</v>
      </c>
      <c r="J8" s="30" t="s">
        <v>649</v>
      </c>
      <c r="K8" s="18" t="s">
        <v>19</v>
      </c>
      <c r="L8" s="19" t="s">
        <v>20</v>
      </c>
      <c r="M8" s="19">
        <v>59.65</v>
      </c>
      <c r="N8" s="19">
        <v>5.5</v>
      </c>
      <c r="O8" s="21">
        <v>62.93</v>
      </c>
      <c r="P8" s="31" t="s">
        <v>22</v>
      </c>
      <c r="Q8" s="22" t="s">
        <v>23</v>
      </c>
      <c r="R8" s="32"/>
      <c r="S8" s="33"/>
    </row>
    <row r="9" spans="1:19" ht="22.5">
      <c r="A9" s="25" t="s">
        <v>24</v>
      </c>
      <c r="B9" s="26" t="s">
        <v>119</v>
      </c>
      <c r="C9" s="27"/>
      <c r="D9" s="28" t="s">
        <v>120</v>
      </c>
      <c r="E9" s="28"/>
      <c r="F9" s="129" t="s">
        <v>794</v>
      </c>
      <c r="G9" s="15" t="s">
        <v>795</v>
      </c>
      <c r="H9" s="31" t="s">
        <v>796</v>
      </c>
      <c r="I9" s="30" t="s">
        <v>797</v>
      </c>
      <c r="J9" s="30" t="s">
        <v>18</v>
      </c>
      <c r="K9" s="18" t="s">
        <v>19</v>
      </c>
      <c r="L9" s="19" t="s">
        <v>41</v>
      </c>
      <c r="M9" s="19">
        <v>44.49</v>
      </c>
      <c r="N9" s="19">
        <v>2.1</v>
      </c>
      <c r="O9" s="21">
        <v>45.42</v>
      </c>
      <c r="P9" s="31" t="s">
        <v>85</v>
      </c>
      <c r="Q9" s="22" t="s">
        <v>42</v>
      </c>
      <c r="R9" s="32"/>
      <c r="S9" s="33"/>
    </row>
    <row r="10" spans="1:19" ht="22.5">
      <c r="A10" s="25" t="s">
        <v>24</v>
      </c>
      <c r="B10" s="26" t="s">
        <v>119</v>
      </c>
      <c r="C10" s="27" t="s">
        <v>26</v>
      </c>
      <c r="D10" s="28" t="s">
        <v>120</v>
      </c>
      <c r="E10" s="28"/>
      <c r="F10" s="129" t="s">
        <v>806</v>
      </c>
      <c r="G10" s="29" t="s">
        <v>807</v>
      </c>
      <c r="H10" s="31" t="s">
        <v>808</v>
      </c>
      <c r="I10" s="30" t="s">
        <v>809</v>
      </c>
      <c r="J10" s="30" t="s">
        <v>32</v>
      </c>
      <c r="K10" s="18" t="s">
        <v>19</v>
      </c>
      <c r="L10" s="19" t="s">
        <v>20</v>
      </c>
      <c r="M10" s="19">
        <v>0</v>
      </c>
      <c r="N10" s="19">
        <v>0</v>
      </c>
      <c r="O10" s="21">
        <v>0</v>
      </c>
      <c r="P10" s="31" t="s">
        <v>22</v>
      </c>
      <c r="Q10" s="22" t="s">
        <v>23</v>
      </c>
      <c r="R10" s="32"/>
      <c r="S10" s="33"/>
    </row>
    <row r="11" spans="1:19" ht="22.5">
      <c r="A11" s="25" t="s">
        <v>24</v>
      </c>
      <c r="B11" s="26" t="s">
        <v>119</v>
      </c>
      <c r="C11" s="27"/>
      <c r="D11" s="28" t="s">
        <v>120</v>
      </c>
      <c r="E11" s="28"/>
      <c r="F11" s="129" t="s">
        <v>887</v>
      </c>
      <c r="G11" s="29" t="s">
        <v>888</v>
      </c>
      <c r="H11" s="31" t="s">
        <v>889</v>
      </c>
      <c r="I11" s="30" t="s">
        <v>890</v>
      </c>
      <c r="J11" s="30" t="s">
        <v>32</v>
      </c>
      <c r="K11" s="18" t="s">
        <v>19</v>
      </c>
      <c r="L11" s="75" t="s">
        <v>0</v>
      </c>
      <c r="M11" s="128"/>
      <c r="N11" s="31"/>
      <c r="O11" s="76"/>
      <c r="P11" s="31" t="s">
        <v>891</v>
      </c>
      <c r="Q11" s="22" t="s">
        <v>42</v>
      </c>
      <c r="R11" s="32"/>
      <c r="S11" s="33"/>
    </row>
    <row r="12" spans="1:19" ht="22.5">
      <c r="A12" s="25" t="s">
        <v>24</v>
      </c>
      <c r="B12" s="26" t="s">
        <v>119</v>
      </c>
      <c r="C12" s="27" t="s">
        <v>26</v>
      </c>
      <c r="D12" s="28" t="s">
        <v>120</v>
      </c>
      <c r="E12" s="28"/>
      <c r="F12" s="129" t="s">
        <v>958</v>
      </c>
      <c r="G12" s="29" t="s">
        <v>959</v>
      </c>
      <c r="H12" s="31" t="s">
        <v>960</v>
      </c>
      <c r="I12" s="30" t="s">
        <v>961</v>
      </c>
      <c r="J12" s="30" t="s">
        <v>32</v>
      </c>
      <c r="K12" s="18" t="s">
        <v>19</v>
      </c>
      <c r="L12" s="19" t="s">
        <v>20</v>
      </c>
      <c r="M12" s="19">
        <v>91.4</v>
      </c>
      <c r="N12" s="19">
        <v>5.5</v>
      </c>
      <c r="O12" s="21">
        <v>96.43</v>
      </c>
      <c r="P12" s="31" t="s">
        <v>22</v>
      </c>
      <c r="Q12" s="22" t="s">
        <v>23</v>
      </c>
      <c r="R12" s="32"/>
      <c r="S12" s="33"/>
    </row>
    <row r="13" spans="1:19" ht="22.5">
      <c r="A13" s="25" t="s">
        <v>24</v>
      </c>
      <c r="B13" s="26" t="s">
        <v>119</v>
      </c>
      <c r="C13" s="27"/>
      <c r="D13" s="28" t="s">
        <v>120</v>
      </c>
      <c r="E13" s="28"/>
      <c r="F13" s="129" t="s">
        <v>970</v>
      </c>
      <c r="G13" s="29" t="s">
        <v>971</v>
      </c>
      <c r="H13" s="31" t="s">
        <v>972</v>
      </c>
      <c r="I13" s="30" t="s">
        <v>973</v>
      </c>
      <c r="J13" s="30" t="s">
        <v>18</v>
      </c>
      <c r="K13" s="18" t="s">
        <v>19</v>
      </c>
      <c r="L13" s="19" t="s">
        <v>41</v>
      </c>
      <c r="M13" s="19">
        <v>1091</v>
      </c>
      <c r="N13" s="19">
        <v>2.1</v>
      </c>
      <c r="O13" s="21">
        <v>1113.9100000000001</v>
      </c>
      <c r="P13" s="31" t="s">
        <v>45</v>
      </c>
      <c r="Q13" s="22" t="s">
        <v>42</v>
      </c>
      <c r="R13" s="32"/>
      <c r="S13" s="33"/>
    </row>
    <row r="14" spans="1:19" ht="22.5">
      <c r="A14" s="25" t="s">
        <v>24</v>
      </c>
      <c r="B14" s="26" t="s">
        <v>119</v>
      </c>
      <c r="C14" s="27"/>
      <c r="D14" s="28" t="s">
        <v>120</v>
      </c>
      <c r="E14" s="28"/>
      <c r="F14" s="129" t="s">
        <v>978</v>
      </c>
      <c r="G14" s="29" t="s">
        <v>979</v>
      </c>
      <c r="H14" s="31" t="s">
        <v>980</v>
      </c>
      <c r="I14" s="30" t="s">
        <v>981</v>
      </c>
      <c r="J14" s="30" t="s">
        <v>32</v>
      </c>
      <c r="K14" s="18" t="s">
        <v>19</v>
      </c>
      <c r="L14" s="19" t="s">
        <v>41</v>
      </c>
      <c r="M14" s="19">
        <v>54.88</v>
      </c>
      <c r="N14" s="19">
        <v>5.5</v>
      </c>
      <c r="O14" s="21">
        <v>57.9</v>
      </c>
      <c r="P14" s="31" t="s">
        <v>174</v>
      </c>
      <c r="Q14" s="22" t="s">
        <v>42</v>
      </c>
      <c r="R14" s="32"/>
      <c r="S14" s="33"/>
    </row>
    <row r="15" spans="1:19" ht="22.5">
      <c r="A15" s="25" t="s">
        <v>24</v>
      </c>
      <c r="B15" s="26" t="s">
        <v>119</v>
      </c>
      <c r="C15" s="27"/>
      <c r="D15" s="28" t="s">
        <v>120</v>
      </c>
      <c r="E15" s="28"/>
      <c r="F15" s="129" t="s">
        <v>1013</v>
      </c>
      <c r="G15" s="29" t="s">
        <v>1014</v>
      </c>
      <c r="H15" s="31" t="s">
        <v>1015</v>
      </c>
      <c r="I15" s="30" t="s">
        <v>233</v>
      </c>
      <c r="J15" s="30" t="s">
        <v>32</v>
      </c>
      <c r="K15" s="18" t="s">
        <v>19</v>
      </c>
      <c r="L15" s="19" t="s">
        <v>20</v>
      </c>
      <c r="M15" s="19">
        <v>24.06</v>
      </c>
      <c r="N15" s="19">
        <v>5.5</v>
      </c>
      <c r="O15" s="21">
        <v>25.38</v>
      </c>
      <c r="P15" s="31" t="s">
        <v>22</v>
      </c>
      <c r="Q15" s="22" t="s">
        <v>23</v>
      </c>
      <c r="R15" s="32"/>
      <c r="S15" s="33"/>
    </row>
    <row r="16" spans="1:19" ht="22.5">
      <c r="A16" s="25" t="s">
        <v>24</v>
      </c>
      <c r="B16" s="26" t="s">
        <v>119</v>
      </c>
      <c r="C16" s="27" t="s">
        <v>26</v>
      </c>
      <c r="D16" s="97" t="s">
        <v>120</v>
      </c>
      <c r="E16" s="97"/>
      <c r="F16" s="129" t="s">
        <v>1060</v>
      </c>
      <c r="G16" s="29" t="s">
        <v>1061</v>
      </c>
      <c r="H16" s="31" t="s">
        <v>1062</v>
      </c>
      <c r="I16" s="30" t="s">
        <v>1063</v>
      </c>
      <c r="J16" s="30" t="s">
        <v>18</v>
      </c>
      <c r="K16" s="18" t="s">
        <v>19</v>
      </c>
      <c r="L16" s="19" t="s">
        <v>41</v>
      </c>
      <c r="M16" s="19">
        <v>387.17</v>
      </c>
      <c r="N16" s="19">
        <v>5.5</v>
      </c>
      <c r="O16" s="21">
        <v>408.47</v>
      </c>
      <c r="P16" s="31" t="s">
        <v>45</v>
      </c>
      <c r="Q16" s="22" t="s">
        <v>42</v>
      </c>
      <c r="R16" s="32"/>
      <c r="S16" s="33"/>
    </row>
    <row r="17" spans="1:19" ht="29.25">
      <c r="A17" s="25" t="s">
        <v>24</v>
      </c>
      <c r="B17" s="26" t="s">
        <v>119</v>
      </c>
      <c r="C17" s="46" t="s">
        <v>26</v>
      </c>
      <c r="D17" s="28" t="s">
        <v>120</v>
      </c>
      <c r="E17" s="28"/>
      <c r="F17" s="129" t="s">
        <v>1088</v>
      </c>
      <c r="G17" s="15" t="s">
        <v>1089</v>
      </c>
      <c r="H17" s="31" t="s">
        <v>1090</v>
      </c>
      <c r="I17" s="38" t="s">
        <v>1091</v>
      </c>
      <c r="J17" s="38" t="s">
        <v>1092</v>
      </c>
      <c r="K17" s="18" t="s">
        <v>19</v>
      </c>
      <c r="L17" s="19" t="s">
        <v>41</v>
      </c>
      <c r="M17" s="19">
        <v>90.55</v>
      </c>
      <c r="N17" s="19">
        <v>2.1</v>
      </c>
      <c r="O17" s="21">
        <v>92.45</v>
      </c>
      <c r="P17" s="31" t="s">
        <v>891</v>
      </c>
      <c r="Q17" s="22" t="s">
        <v>42</v>
      </c>
      <c r="R17" s="36">
        <v>4</v>
      </c>
      <c r="S17" s="33" t="s">
        <v>1093</v>
      </c>
    </row>
    <row r="18" spans="1:19" ht="22.5">
      <c r="A18" s="25" t="s">
        <v>24</v>
      </c>
      <c r="B18" s="26" t="s">
        <v>119</v>
      </c>
      <c r="C18" s="27"/>
      <c r="D18" s="28" t="s">
        <v>120</v>
      </c>
      <c r="E18" s="28"/>
      <c r="F18" s="129" t="s">
        <v>1095</v>
      </c>
      <c r="G18" s="29" t="s">
        <v>1096</v>
      </c>
      <c r="H18" s="31" t="s">
        <v>1097</v>
      </c>
      <c r="I18" s="30" t="s">
        <v>287</v>
      </c>
      <c r="J18" s="30" t="s">
        <v>32</v>
      </c>
      <c r="K18" s="18" t="s">
        <v>19</v>
      </c>
      <c r="L18" s="19">
        <v>2001725</v>
      </c>
      <c r="M18" s="19">
        <v>54.84</v>
      </c>
      <c r="N18" s="19">
        <v>5.5</v>
      </c>
      <c r="O18" s="21">
        <v>57.86</v>
      </c>
      <c r="P18" s="31" t="s">
        <v>22</v>
      </c>
      <c r="Q18" s="22" t="s">
        <v>23</v>
      </c>
      <c r="R18" s="32"/>
      <c r="S18" s="33"/>
    </row>
    <row r="19" spans="1:19" ht="48.75">
      <c r="A19" s="25" t="s">
        <v>24</v>
      </c>
      <c r="B19" s="26" t="s">
        <v>119</v>
      </c>
      <c r="C19" s="46" t="s">
        <v>26</v>
      </c>
      <c r="D19" s="28" t="s">
        <v>120</v>
      </c>
      <c r="E19" s="28"/>
      <c r="F19" s="129" t="s">
        <v>451</v>
      </c>
      <c r="G19" s="29" t="s">
        <v>452</v>
      </c>
      <c r="H19" s="31" t="s">
        <v>457</v>
      </c>
      <c r="I19" s="30" t="s">
        <v>453</v>
      </c>
      <c r="J19" s="30" t="s">
        <v>18</v>
      </c>
      <c r="K19" s="18" t="s">
        <v>19</v>
      </c>
      <c r="L19" s="19" t="s">
        <v>20</v>
      </c>
      <c r="M19" s="19">
        <v>118.3</v>
      </c>
      <c r="N19" s="19">
        <v>2.1</v>
      </c>
      <c r="O19" s="21">
        <v>120.78</v>
      </c>
      <c r="P19" s="31" t="s">
        <v>22</v>
      </c>
      <c r="Q19" s="22" t="s">
        <v>23</v>
      </c>
      <c r="R19" s="35">
        <v>7</v>
      </c>
      <c r="S19" s="33" t="s">
        <v>454</v>
      </c>
    </row>
    <row r="20" spans="1:19" ht="22.5">
      <c r="A20" s="25" t="s">
        <v>24</v>
      </c>
      <c r="B20" s="26" t="s">
        <v>119</v>
      </c>
      <c r="C20" s="27"/>
      <c r="D20" s="28" t="s">
        <v>120</v>
      </c>
      <c r="E20" s="28"/>
      <c r="F20" s="129" t="s">
        <v>1157</v>
      </c>
      <c r="G20" s="29" t="s">
        <v>1158</v>
      </c>
      <c r="H20" s="31" t="s">
        <v>1159</v>
      </c>
      <c r="I20" s="30" t="s">
        <v>569</v>
      </c>
      <c r="J20" s="30" t="s">
        <v>32</v>
      </c>
      <c r="K20" s="18" t="s">
        <v>19</v>
      </c>
      <c r="L20" s="19" t="s">
        <v>41</v>
      </c>
      <c r="M20" s="19">
        <v>319.39</v>
      </c>
      <c r="N20" s="19">
        <v>2.1</v>
      </c>
      <c r="O20" s="21">
        <v>326.10000000000002</v>
      </c>
      <c r="P20" s="31" t="s">
        <v>85</v>
      </c>
      <c r="Q20" s="22" t="s">
        <v>42</v>
      </c>
      <c r="R20" s="32"/>
      <c r="S20" s="33"/>
    </row>
    <row r="21" spans="1:19" ht="22.5">
      <c r="A21" s="25" t="s">
        <v>24</v>
      </c>
      <c r="B21" s="26" t="s">
        <v>119</v>
      </c>
      <c r="C21" s="27"/>
      <c r="D21" s="28" t="s">
        <v>120</v>
      </c>
      <c r="E21" s="28"/>
      <c r="F21" s="129" t="s">
        <v>1160</v>
      </c>
      <c r="G21" s="29" t="s">
        <v>1161</v>
      </c>
      <c r="H21" s="31" t="s">
        <v>1162</v>
      </c>
      <c r="I21" s="30" t="s">
        <v>287</v>
      </c>
      <c r="J21" s="30" t="s">
        <v>32</v>
      </c>
      <c r="K21" s="18" t="s">
        <v>19</v>
      </c>
      <c r="L21" s="20" t="s">
        <v>20</v>
      </c>
      <c r="M21" s="19">
        <v>63.5</v>
      </c>
      <c r="N21" s="19">
        <v>5.5</v>
      </c>
      <c r="O21" s="21">
        <v>66.989999999999995</v>
      </c>
      <c r="P21" s="31" t="s">
        <v>22</v>
      </c>
      <c r="Q21" s="22" t="s">
        <v>23</v>
      </c>
      <c r="R21" s="32"/>
      <c r="S21" s="33"/>
    </row>
    <row r="22" spans="1:19" ht="24">
      <c r="A22" s="25" t="s">
        <v>24</v>
      </c>
      <c r="B22" s="26" t="s">
        <v>119</v>
      </c>
      <c r="C22" s="27" t="s">
        <v>26</v>
      </c>
      <c r="D22" s="28" t="s">
        <v>120</v>
      </c>
      <c r="E22" s="28"/>
      <c r="F22" s="129" t="s">
        <v>1182</v>
      </c>
      <c r="G22" s="29" t="s">
        <v>1183</v>
      </c>
      <c r="H22" s="31" t="s">
        <v>1184</v>
      </c>
      <c r="I22" s="30" t="s">
        <v>1185</v>
      </c>
      <c r="J22" s="30" t="s">
        <v>32</v>
      </c>
      <c r="K22" s="18" t="s">
        <v>19</v>
      </c>
      <c r="L22" s="19" t="s">
        <v>824</v>
      </c>
      <c r="M22" s="91">
        <v>125.03</v>
      </c>
      <c r="N22" s="91">
        <v>2.1</v>
      </c>
      <c r="O22" s="21">
        <v>127.66</v>
      </c>
      <c r="P22" s="31" t="s">
        <v>553</v>
      </c>
      <c r="Q22" s="22" t="s">
        <v>42</v>
      </c>
      <c r="R22" s="32"/>
      <c r="S22" s="33"/>
    </row>
    <row r="23" spans="1:19" ht="29.25">
      <c r="A23" s="25" t="s">
        <v>24</v>
      </c>
      <c r="B23" s="26" t="s">
        <v>119</v>
      </c>
      <c r="C23" s="46" t="s">
        <v>26</v>
      </c>
      <c r="D23" s="28" t="s">
        <v>120</v>
      </c>
      <c r="E23" s="28"/>
      <c r="F23" s="129" t="s">
        <v>1186</v>
      </c>
      <c r="G23" s="29" t="s">
        <v>1187</v>
      </c>
      <c r="H23" s="31" t="s">
        <v>1188</v>
      </c>
      <c r="I23" s="30" t="s">
        <v>1189</v>
      </c>
      <c r="J23" s="30" t="s">
        <v>32</v>
      </c>
      <c r="K23" s="18" t="s">
        <v>19</v>
      </c>
      <c r="L23" s="19" t="s">
        <v>41</v>
      </c>
      <c r="M23" s="19">
        <v>355.05</v>
      </c>
      <c r="N23" s="19">
        <v>2.1</v>
      </c>
      <c r="O23" s="21">
        <v>362.51</v>
      </c>
      <c r="P23" s="31" t="s">
        <v>553</v>
      </c>
      <c r="Q23" s="22" t="s">
        <v>42</v>
      </c>
      <c r="R23" s="35">
        <v>6</v>
      </c>
      <c r="S23" s="33" t="s">
        <v>1190</v>
      </c>
    </row>
    <row r="24" spans="1:19" ht="33.75">
      <c r="A24" s="25" t="s">
        <v>24</v>
      </c>
      <c r="B24" s="26" t="s">
        <v>119</v>
      </c>
      <c r="C24" s="46"/>
      <c r="D24" s="28">
        <v>11</v>
      </c>
      <c r="E24" s="28"/>
      <c r="F24" s="129" t="s">
        <v>1196</v>
      </c>
      <c r="G24" s="29" t="s">
        <v>1197</v>
      </c>
      <c r="H24" s="37" t="s">
        <v>1198</v>
      </c>
      <c r="I24" s="30" t="s">
        <v>1194</v>
      </c>
      <c r="J24" s="30" t="s">
        <v>32</v>
      </c>
      <c r="K24" s="47" t="s">
        <v>181</v>
      </c>
      <c r="L24" s="19" t="s">
        <v>1199</v>
      </c>
      <c r="M24" s="19">
        <v>410.08</v>
      </c>
      <c r="N24" s="19">
        <v>2.1</v>
      </c>
      <c r="O24" s="21">
        <v>418.69</v>
      </c>
      <c r="P24" s="37" t="s">
        <v>22</v>
      </c>
      <c r="Q24" s="22" t="s">
        <v>23</v>
      </c>
      <c r="R24" s="35"/>
      <c r="S24" s="45"/>
    </row>
    <row r="25" spans="1:19" ht="22.5">
      <c r="A25" s="25" t="s">
        <v>24</v>
      </c>
      <c r="B25" s="26" t="s">
        <v>119</v>
      </c>
      <c r="C25" s="27" t="s">
        <v>26</v>
      </c>
      <c r="D25" s="28" t="s">
        <v>120</v>
      </c>
      <c r="E25" s="28"/>
      <c r="F25" s="158" t="s">
        <v>1203</v>
      </c>
      <c r="G25" s="29" t="s">
        <v>1204</v>
      </c>
      <c r="H25" s="31" t="s">
        <v>1205</v>
      </c>
      <c r="I25" s="30" t="s">
        <v>1206</v>
      </c>
      <c r="J25" s="30" t="s">
        <v>32</v>
      </c>
      <c r="K25" s="18" t="s">
        <v>19</v>
      </c>
      <c r="L25" s="19" t="s">
        <v>786</v>
      </c>
      <c r="M25" s="19">
        <v>62</v>
      </c>
      <c r="N25" s="19">
        <v>2.1</v>
      </c>
      <c r="O25" s="21">
        <v>63.3</v>
      </c>
      <c r="P25" s="31" t="s">
        <v>553</v>
      </c>
      <c r="Q25" s="22" t="s">
        <v>42</v>
      </c>
      <c r="R25" s="32"/>
      <c r="S25" s="33"/>
    </row>
    <row r="26" spans="1:19" ht="22.5">
      <c r="A26" s="25" t="s">
        <v>24</v>
      </c>
      <c r="B26" s="26" t="s">
        <v>119</v>
      </c>
      <c r="C26" s="27" t="s">
        <v>26</v>
      </c>
      <c r="D26" s="28" t="s">
        <v>120</v>
      </c>
      <c r="E26" s="28"/>
      <c r="F26" s="129" t="s">
        <v>1211</v>
      </c>
      <c r="G26" s="29" t="s">
        <v>1212</v>
      </c>
      <c r="H26" s="31" t="s">
        <v>1213</v>
      </c>
      <c r="I26" s="30" t="s">
        <v>1206</v>
      </c>
      <c r="J26" s="30" t="s">
        <v>18</v>
      </c>
      <c r="K26" s="18" t="s">
        <v>19</v>
      </c>
      <c r="L26" s="19" t="s">
        <v>824</v>
      </c>
      <c r="M26" s="91">
        <v>149.04</v>
      </c>
      <c r="N26" s="19" t="s">
        <v>44</v>
      </c>
      <c r="O26" s="21">
        <v>152.94</v>
      </c>
      <c r="P26" s="31" t="s">
        <v>553</v>
      </c>
      <c r="Q26" s="22" t="s">
        <v>42</v>
      </c>
      <c r="R26" s="32"/>
      <c r="S26" s="33"/>
    </row>
    <row r="27" spans="1:19" ht="22.5">
      <c r="A27" s="25" t="s">
        <v>24</v>
      </c>
      <c r="B27" s="26" t="s">
        <v>119</v>
      </c>
      <c r="C27" s="46" t="s">
        <v>26</v>
      </c>
      <c r="D27" s="28" t="s">
        <v>120</v>
      </c>
      <c r="E27" s="28"/>
      <c r="F27" s="129" t="s">
        <v>1229</v>
      </c>
      <c r="G27" s="29" t="s">
        <v>1230</v>
      </c>
      <c r="H27" s="31" t="s">
        <v>1231</v>
      </c>
      <c r="I27" s="30" t="s">
        <v>1232</v>
      </c>
      <c r="J27" s="30" t="s">
        <v>18</v>
      </c>
      <c r="K27" s="18" t="s">
        <v>19</v>
      </c>
      <c r="L27" s="19" t="s">
        <v>41</v>
      </c>
      <c r="M27" s="19">
        <v>416.05</v>
      </c>
      <c r="N27" s="19">
        <v>2.1</v>
      </c>
      <c r="O27" s="21">
        <v>424.79</v>
      </c>
      <c r="P27" s="31" t="s">
        <v>174</v>
      </c>
      <c r="Q27" s="22" t="s">
        <v>42</v>
      </c>
      <c r="R27" s="32"/>
      <c r="S27" s="33"/>
    </row>
    <row r="28" spans="1:19" ht="22.5">
      <c r="A28" s="25" t="s">
        <v>24</v>
      </c>
      <c r="B28" s="26" t="s">
        <v>119</v>
      </c>
      <c r="C28" s="46" t="s">
        <v>26</v>
      </c>
      <c r="D28" s="28" t="s">
        <v>120</v>
      </c>
      <c r="E28" s="28"/>
      <c r="F28" s="156" t="s">
        <v>1233</v>
      </c>
      <c r="G28" s="29" t="s">
        <v>1234</v>
      </c>
      <c r="H28" s="31" t="s">
        <v>1235</v>
      </c>
      <c r="I28" s="30" t="s">
        <v>1236</v>
      </c>
      <c r="J28" s="30" t="s">
        <v>463</v>
      </c>
      <c r="K28" s="18" t="s">
        <v>19</v>
      </c>
      <c r="L28" s="19" t="s">
        <v>41</v>
      </c>
      <c r="M28" s="19">
        <v>320.13</v>
      </c>
      <c r="N28" s="19">
        <v>2.1</v>
      </c>
      <c r="O28" s="21">
        <v>326.85000000000002</v>
      </c>
      <c r="P28" s="31" t="s">
        <v>553</v>
      </c>
      <c r="Q28" s="22" t="s">
        <v>42</v>
      </c>
      <c r="R28" s="101">
        <v>3</v>
      </c>
      <c r="S28" s="33" t="s">
        <v>1237</v>
      </c>
    </row>
    <row r="29" spans="1:19" ht="22.5">
      <c r="A29" s="25" t="s">
        <v>24</v>
      </c>
      <c r="B29" s="26" t="s">
        <v>119</v>
      </c>
      <c r="C29" s="27" t="s">
        <v>26</v>
      </c>
      <c r="D29" s="28" t="s">
        <v>120</v>
      </c>
      <c r="E29" s="28"/>
      <c r="F29" s="129" t="s">
        <v>1304</v>
      </c>
      <c r="G29" s="29"/>
      <c r="H29" s="31" t="s">
        <v>1305</v>
      </c>
      <c r="I29" s="30" t="s">
        <v>1306</v>
      </c>
      <c r="J29" s="30"/>
      <c r="K29" s="53" t="s">
        <v>19</v>
      </c>
      <c r="L29" s="19" t="s">
        <v>41</v>
      </c>
      <c r="M29" s="19">
        <v>621.17999999999995</v>
      </c>
      <c r="N29" s="19">
        <v>2.1</v>
      </c>
      <c r="O29" s="21">
        <v>634.22</v>
      </c>
      <c r="P29" s="31" t="s">
        <v>891</v>
      </c>
      <c r="Q29" s="22" t="s">
        <v>42</v>
      </c>
      <c r="R29" s="101">
        <v>2</v>
      </c>
      <c r="S29" s="33" t="s">
        <v>1307</v>
      </c>
    </row>
    <row r="30" spans="1:19" ht="22.5">
      <c r="A30" s="25" t="s">
        <v>24</v>
      </c>
      <c r="B30" s="26" t="s">
        <v>119</v>
      </c>
      <c r="C30" s="27" t="s">
        <v>26</v>
      </c>
      <c r="D30" s="28" t="s">
        <v>120</v>
      </c>
      <c r="E30" s="28"/>
      <c r="F30" s="129" t="s">
        <v>840</v>
      </c>
      <c r="G30" s="29" t="s">
        <v>841</v>
      </c>
      <c r="H30" s="31" t="s">
        <v>842</v>
      </c>
      <c r="I30" s="30" t="s">
        <v>101</v>
      </c>
      <c r="J30" s="30" t="s">
        <v>32</v>
      </c>
      <c r="K30" s="18" t="s">
        <v>19</v>
      </c>
      <c r="L30" s="19" t="s">
        <v>41</v>
      </c>
      <c r="M30" s="19">
        <v>380.24</v>
      </c>
      <c r="N30" s="19">
        <v>5.5</v>
      </c>
      <c r="O30" s="21">
        <v>401.15</v>
      </c>
      <c r="P30" s="31" t="s">
        <v>45</v>
      </c>
      <c r="Q30" s="22" t="s">
        <v>42</v>
      </c>
      <c r="R30" s="32"/>
      <c r="S30" s="33"/>
    </row>
    <row r="31" spans="1:19" ht="22.5">
      <c r="A31" s="25" t="s">
        <v>24</v>
      </c>
      <c r="B31" s="26" t="s">
        <v>119</v>
      </c>
      <c r="C31" s="27"/>
      <c r="D31" s="28" t="s">
        <v>120</v>
      </c>
      <c r="E31" s="28"/>
      <c r="F31" s="129" t="s">
        <v>195</v>
      </c>
      <c r="G31" s="29" t="s">
        <v>196</v>
      </c>
      <c r="H31" s="31" t="s">
        <v>197</v>
      </c>
      <c r="I31" s="30" t="s">
        <v>198</v>
      </c>
      <c r="J31" s="30" t="s">
        <v>32</v>
      </c>
      <c r="K31" s="18" t="s">
        <v>19</v>
      </c>
      <c r="L31" s="19" t="s">
        <v>20</v>
      </c>
      <c r="M31" s="19">
        <v>88.51</v>
      </c>
      <c r="N31" s="19">
        <v>5.5</v>
      </c>
      <c r="O31" s="21">
        <v>93.38</v>
      </c>
      <c r="P31" s="173" t="s">
        <v>22</v>
      </c>
      <c r="Q31" s="22" t="s">
        <v>23</v>
      </c>
      <c r="R31" s="48"/>
      <c r="S31" s="49"/>
    </row>
    <row r="32" spans="1:19" ht="22.5">
      <c r="A32" s="25" t="s">
        <v>24</v>
      </c>
      <c r="B32" s="26" t="s">
        <v>119</v>
      </c>
      <c r="C32" s="27" t="s">
        <v>26</v>
      </c>
      <c r="D32" s="28" t="s">
        <v>120</v>
      </c>
      <c r="E32" s="28"/>
      <c r="F32" s="129" t="s">
        <v>202</v>
      </c>
      <c r="G32" s="29" t="s">
        <v>203</v>
      </c>
      <c r="H32" s="31" t="s">
        <v>204</v>
      </c>
      <c r="I32" s="30" t="s">
        <v>198</v>
      </c>
      <c r="J32" s="30" t="s">
        <v>32</v>
      </c>
      <c r="K32" s="18" t="s">
        <v>19</v>
      </c>
      <c r="L32" s="19" t="s">
        <v>20</v>
      </c>
      <c r="M32" s="19">
        <v>88.51</v>
      </c>
      <c r="N32" s="19">
        <v>5.5</v>
      </c>
      <c r="O32" s="21">
        <v>93.38</v>
      </c>
      <c r="P32" s="173" t="s">
        <v>22</v>
      </c>
      <c r="Q32" s="22" t="s">
        <v>23</v>
      </c>
      <c r="R32" s="48"/>
      <c r="S32" s="49"/>
    </row>
    <row r="33" spans="1:19" ht="22.5">
      <c r="A33" s="25" t="s">
        <v>24</v>
      </c>
      <c r="B33" s="26" t="s">
        <v>119</v>
      </c>
      <c r="C33" s="27"/>
      <c r="D33" s="28" t="s">
        <v>120</v>
      </c>
      <c r="E33" s="28"/>
      <c r="F33" s="129" t="s">
        <v>1401</v>
      </c>
      <c r="G33" s="29" t="s">
        <v>1402</v>
      </c>
      <c r="H33" s="31" t="s">
        <v>1403</v>
      </c>
      <c r="I33" s="30" t="s">
        <v>1404</v>
      </c>
      <c r="J33" s="30" t="s">
        <v>32</v>
      </c>
      <c r="K33" s="18" t="s">
        <v>19</v>
      </c>
      <c r="L33" s="19" t="s">
        <v>41</v>
      </c>
      <c r="M33" s="19">
        <v>53.98</v>
      </c>
      <c r="N33" s="19">
        <v>2.1</v>
      </c>
      <c r="O33" s="21">
        <v>55.11</v>
      </c>
      <c r="P33" s="31" t="s">
        <v>85</v>
      </c>
      <c r="Q33" s="22" t="s">
        <v>42</v>
      </c>
      <c r="R33" s="32"/>
      <c r="S33" s="33"/>
    </row>
    <row r="34" spans="1:19" ht="22.5">
      <c r="A34" s="25" t="s">
        <v>24</v>
      </c>
      <c r="B34" s="26" t="s">
        <v>119</v>
      </c>
      <c r="C34" s="46" t="s">
        <v>26</v>
      </c>
      <c r="D34" s="28" t="s">
        <v>120</v>
      </c>
      <c r="E34" s="28"/>
      <c r="F34" s="129" t="s">
        <v>1428</v>
      </c>
      <c r="G34" s="29" t="s">
        <v>1429</v>
      </c>
      <c r="H34" s="31" t="s">
        <v>1430</v>
      </c>
      <c r="I34" s="30" t="s">
        <v>1431</v>
      </c>
      <c r="J34" s="30" t="s">
        <v>463</v>
      </c>
      <c r="K34" s="18" t="s">
        <v>19</v>
      </c>
      <c r="L34" s="19" t="s">
        <v>41</v>
      </c>
      <c r="M34" s="19">
        <v>895.23</v>
      </c>
      <c r="N34" s="19">
        <v>2.1</v>
      </c>
      <c r="O34" s="21">
        <v>914.03</v>
      </c>
      <c r="P34" s="31" t="s">
        <v>553</v>
      </c>
      <c r="Q34" s="22" t="s">
        <v>42</v>
      </c>
      <c r="R34" s="32">
        <v>2</v>
      </c>
      <c r="S34" s="33" t="s">
        <v>1307</v>
      </c>
    </row>
    <row r="35" spans="1:19" ht="22.5">
      <c r="A35" s="25" t="s">
        <v>24</v>
      </c>
      <c r="B35" s="26" t="s">
        <v>119</v>
      </c>
      <c r="C35" s="27"/>
      <c r="D35" s="28" t="s">
        <v>120</v>
      </c>
      <c r="E35" s="28"/>
      <c r="F35" s="129" t="s">
        <v>1432</v>
      </c>
      <c r="G35" s="29" t="s">
        <v>1433</v>
      </c>
      <c r="H35" s="31" t="s">
        <v>1434</v>
      </c>
      <c r="I35" s="30" t="s">
        <v>1206</v>
      </c>
      <c r="J35" s="30" t="s">
        <v>32</v>
      </c>
      <c r="K35" s="18" t="s">
        <v>19</v>
      </c>
      <c r="L35" s="19" t="s">
        <v>1435</v>
      </c>
      <c r="M35" s="19">
        <v>25.01</v>
      </c>
      <c r="N35" s="19">
        <v>5.5</v>
      </c>
      <c r="O35" s="21">
        <v>26.39</v>
      </c>
      <c r="P35" s="31" t="s">
        <v>553</v>
      </c>
      <c r="Q35" s="22" t="s">
        <v>42</v>
      </c>
      <c r="R35" s="32">
        <v>2</v>
      </c>
      <c r="S35" s="33" t="s">
        <v>1436</v>
      </c>
    </row>
    <row r="36" spans="1:19" ht="22.5">
      <c r="A36" s="25" t="s">
        <v>24</v>
      </c>
      <c r="B36" s="26" t="s">
        <v>119</v>
      </c>
      <c r="C36" s="27"/>
      <c r="D36" s="28" t="s">
        <v>120</v>
      </c>
      <c r="E36" s="28"/>
      <c r="F36" s="129" t="s">
        <v>1437</v>
      </c>
      <c r="G36" s="29" t="s">
        <v>1438</v>
      </c>
      <c r="H36" s="31" t="s">
        <v>1439</v>
      </c>
      <c r="I36" s="30" t="s">
        <v>1440</v>
      </c>
      <c r="J36" s="30" t="s">
        <v>32</v>
      </c>
      <c r="K36" s="18" t="s">
        <v>19</v>
      </c>
      <c r="L36" s="19" t="s">
        <v>41</v>
      </c>
      <c r="M36" s="19">
        <v>78.16</v>
      </c>
      <c r="N36" s="19">
        <v>5.5</v>
      </c>
      <c r="O36" s="21">
        <v>82.46</v>
      </c>
      <c r="P36" s="31" t="s">
        <v>553</v>
      </c>
      <c r="Q36" s="22" t="s">
        <v>42</v>
      </c>
      <c r="R36" s="32"/>
      <c r="S36" s="33"/>
    </row>
    <row r="37" spans="1:19" ht="22.5">
      <c r="A37" s="25" t="s">
        <v>24</v>
      </c>
      <c r="B37" s="26" t="s">
        <v>119</v>
      </c>
      <c r="C37" s="27" t="s">
        <v>26</v>
      </c>
      <c r="D37" s="28" t="s">
        <v>120</v>
      </c>
      <c r="E37" s="28"/>
      <c r="F37" s="129" t="s">
        <v>222</v>
      </c>
      <c r="G37" s="29" t="s">
        <v>223</v>
      </c>
      <c r="H37" s="31" t="s">
        <v>224</v>
      </c>
      <c r="I37" s="30" t="s">
        <v>225</v>
      </c>
      <c r="J37" s="30" t="s">
        <v>32</v>
      </c>
      <c r="K37" s="18" t="s">
        <v>19</v>
      </c>
      <c r="L37" s="19" t="s">
        <v>20</v>
      </c>
      <c r="M37" s="19">
        <v>28.73</v>
      </c>
      <c r="N37" s="19">
        <v>5.5</v>
      </c>
      <c r="O37" s="21">
        <v>30.31</v>
      </c>
      <c r="P37" s="31" t="s">
        <v>22</v>
      </c>
      <c r="Q37" s="22" t="s">
        <v>23</v>
      </c>
      <c r="R37" s="32"/>
      <c r="S37" s="33"/>
    </row>
    <row r="38" spans="1:19" ht="22.5">
      <c r="A38" s="25" t="s">
        <v>24</v>
      </c>
      <c r="B38" s="26" t="s">
        <v>119</v>
      </c>
      <c r="C38" s="27" t="s">
        <v>26</v>
      </c>
      <c r="D38" s="28" t="s">
        <v>120</v>
      </c>
      <c r="E38" s="28"/>
      <c r="F38" s="129" t="s">
        <v>1453</v>
      </c>
      <c r="G38" s="29" t="s">
        <v>1454</v>
      </c>
      <c r="H38" s="31" t="s">
        <v>1455</v>
      </c>
      <c r="I38" s="30" t="s">
        <v>696</v>
      </c>
      <c r="J38" s="30" t="s">
        <v>32</v>
      </c>
      <c r="K38" s="18" t="s">
        <v>19</v>
      </c>
      <c r="L38" s="19" t="s">
        <v>41</v>
      </c>
      <c r="M38" s="19">
        <v>306.52999999999997</v>
      </c>
      <c r="N38" s="19">
        <v>5.5</v>
      </c>
      <c r="O38" s="21">
        <v>323.39</v>
      </c>
      <c r="P38" s="31" t="s">
        <v>553</v>
      </c>
      <c r="Q38" s="22" t="s">
        <v>42</v>
      </c>
      <c r="R38" s="32"/>
      <c r="S38" s="33"/>
    </row>
    <row r="39" spans="1:19" ht="22.5">
      <c r="A39" s="25" t="s">
        <v>24</v>
      </c>
      <c r="B39" s="26" t="s">
        <v>119</v>
      </c>
      <c r="C39" s="27" t="s">
        <v>26</v>
      </c>
      <c r="D39" s="28" t="s">
        <v>120</v>
      </c>
      <c r="E39" s="28"/>
      <c r="F39" s="129" t="s">
        <v>1456</v>
      </c>
      <c r="G39" s="29" t="s">
        <v>1457</v>
      </c>
      <c r="H39" s="31" t="s">
        <v>1458</v>
      </c>
      <c r="I39" s="30" t="s">
        <v>1459</v>
      </c>
      <c r="J39" s="30" t="s">
        <v>90</v>
      </c>
      <c r="K39" s="18" t="s">
        <v>19</v>
      </c>
      <c r="L39" s="19" t="s">
        <v>1295</v>
      </c>
      <c r="M39" s="19">
        <v>110.23</v>
      </c>
      <c r="N39" s="19">
        <v>5.5</v>
      </c>
      <c r="O39" s="21">
        <v>116.29</v>
      </c>
      <c r="P39" s="31" t="s">
        <v>553</v>
      </c>
      <c r="Q39" s="22" t="s">
        <v>42</v>
      </c>
      <c r="R39" s="32"/>
      <c r="S39" s="33"/>
    </row>
    <row r="40" spans="1:19" ht="24">
      <c r="A40" s="25" t="s">
        <v>24</v>
      </c>
      <c r="B40" s="26" t="s">
        <v>119</v>
      </c>
      <c r="C40" s="27"/>
      <c r="D40" s="28" t="s">
        <v>120</v>
      </c>
      <c r="E40" s="28"/>
      <c r="F40" s="129" t="s">
        <v>1460</v>
      </c>
      <c r="G40" s="29" t="s">
        <v>1461</v>
      </c>
      <c r="H40" s="31" t="s">
        <v>1462</v>
      </c>
      <c r="I40" s="30" t="s">
        <v>1463</v>
      </c>
      <c r="J40" s="30" t="s">
        <v>32</v>
      </c>
      <c r="K40" s="18" t="s">
        <v>19</v>
      </c>
      <c r="L40" s="19" t="s">
        <v>41</v>
      </c>
      <c r="M40" s="19">
        <v>150.62</v>
      </c>
      <c r="N40" s="19">
        <v>2.1</v>
      </c>
      <c r="O40" s="21">
        <v>153.78</v>
      </c>
      <c r="P40" s="31" t="s">
        <v>97</v>
      </c>
      <c r="Q40" s="22" t="s">
        <v>42</v>
      </c>
      <c r="R40" s="32"/>
      <c r="S40" s="33"/>
    </row>
    <row r="41" spans="1:19" ht="22.5">
      <c r="A41" s="25" t="s">
        <v>24</v>
      </c>
      <c r="B41" s="26" t="s">
        <v>119</v>
      </c>
      <c r="C41" s="46" t="s">
        <v>26</v>
      </c>
      <c r="D41" s="28" t="s">
        <v>120</v>
      </c>
      <c r="E41" s="28"/>
      <c r="F41" s="129" t="s">
        <v>459</v>
      </c>
      <c r="G41" s="29" t="s">
        <v>460</v>
      </c>
      <c r="H41" s="31" t="s">
        <v>461</v>
      </c>
      <c r="I41" s="30" t="s">
        <v>462</v>
      </c>
      <c r="J41" s="30" t="s">
        <v>463</v>
      </c>
      <c r="K41" s="18" t="s">
        <v>19</v>
      </c>
      <c r="L41" s="19" t="s">
        <v>41</v>
      </c>
      <c r="M41" s="19">
        <v>320.36</v>
      </c>
      <c r="N41" s="19">
        <v>2.1</v>
      </c>
      <c r="O41" s="21">
        <v>327.08999999999997</v>
      </c>
      <c r="P41" s="31" t="s">
        <v>45</v>
      </c>
      <c r="Q41" s="22" t="s">
        <v>42</v>
      </c>
      <c r="R41" s="32">
        <v>3</v>
      </c>
      <c r="S41" s="33" t="s">
        <v>464</v>
      </c>
    </row>
    <row r="42" spans="1:19" ht="22.5">
      <c r="A42" s="25" t="s">
        <v>24</v>
      </c>
      <c r="B42" s="26" t="s">
        <v>119</v>
      </c>
      <c r="C42" s="27"/>
      <c r="D42" s="28" t="s">
        <v>120</v>
      </c>
      <c r="E42" s="28"/>
      <c r="F42" s="129" t="s">
        <v>1502</v>
      </c>
      <c r="G42" s="29" t="s">
        <v>1503</v>
      </c>
      <c r="H42" s="31" t="s">
        <v>1504</v>
      </c>
      <c r="I42" s="30" t="s">
        <v>1238</v>
      </c>
      <c r="J42" s="30" t="s">
        <v>18</v>
      </c>
      <c r="K42" s="18" t="s">
        <v>19</v>
      </c>
      <c r="L42" s="19" t="s">
        <v>41</v>
      </c>
      <c r="M42" s="19">
        <v>127.89</v>
      </c>
      <c r="N42" s="19">
        <v>5.5</v>
      </c>
      <c r="O42" s="21">
        <v>134.91999999999999</v>
      </c>
      <c r="P42" s="31" t="s">
        <v>891</v>
      </c>
      <c r="Q42" s="22" t="s">
        <v>42</v>
      </c>
      <c r="R42" s="55"/>
      <c r="S42" s="56"/>
    </row>
    <row r="43" spans="1:19" ht="22.5">
      <c r="A43" s="25" t="s">
        <v>24</v>
      </c>
      <c r="B43" s="26" t="s">
        <v>119</v>
      </c>
      <c r="C43" s="27"/>
      <c r="D43" s="28" t="s">
        <v>120</v>
      </c>
      <c r="E43" s="28"/>
      <c r="F43" s="129" t="s">
        <v>1549</v>
      </c>
      <c r="G43" s="29" t="s">
        <v>1550</v>
      </c>
      <c r="H43" s="31" t="s">
        <v>1551</v>
      </c>
      <c r="I43" s="30" t="s">
        <v>1552</v>
      </c>
      <c r="J43" s="30" t="s">
        <v>32</v>
      </c>
      <c r="K43" s="18" t="s">
        <v>19</v>
      </c>
      <c r="L43" s="19" t="s">
        <v>552</v>
      </c>
      <c r="M43" s="19">
        <v>44.57</v>
      </c>
      <c r="N43" s="19">
        <v>5.5</v>
      </c>
      <c r="O43" s="21">
        <v>47.02</v>
      </c>
      <c r="P43" s="31" t="s">
        <v>22</v>
      </c>
      <c r="Q43" s="22" t="s">
        <v>23</v>
      </c>
      <c r="R43" s="32"/>
      <c r="S43" s="33"/>
    </row>
    <row r="44" spans="1:19" ht="22.5">
      <c r="A44" s="25" t="s">
        <v>24</v>
      </c>
      <c r="B44" s="26" t="s">
        <v>119</v>
      </c>
      <c r="C44" s="27"/>
      <c r="D44" s="28" t="s">
        <v>120</v>
      </c>
      <c r="E44" s="28"/>
      <c r="F44" s="129" t="s">
        <v>1553</v>
      </c>
      <c r="G44" s="29" t="s">
        <v>1554</v>
      </c>
      <c r="H44" s="31" t="s">
        <v>1555</v>
      </c>
      <c r="I44" s="30" t="s">
        <v>1556</v>
      </c>
      <c r="J44" s="30" t="s">
        <v>32</v>
      </c>
      <c r="K44" s="18" t="s">
        <v>19</v>
      </c>
      <c r="L44" s="19" t="s">
        <v>41</v>
      </c>
      <c r="M44" s="19">
        <v>111.65</v>
      </c>
      <c r="N44" s="19">
        <v>5.5</v>
      </c>
      <c r="O44" s="21">
        <v>117.79</v>
      </c>
      <c r="P44" s="31" t="s">
        <v>553</v>
      </c>
      <c r="Q44" s="22" t="s">
        <v>42</v>
      </c>
      <c r="R44" s="32"/>
      <c r="S44" s="33"/>
    </row>
    <row r="45" spans="1:19" ht="22.5">
      <c r="A45" s="25" t="s">
        <v>24</v>
      </c>
      <c r="B45" s="26" t="s">
        <v>119</v>
      </c>
      <c r="C45" s="27"/>
      <c r="D45" s="28" t="s">
        <v>120</v>
      </c>
      <c r="E45" s="28"/>
      <c r="F45" s="129" t="s">
        <v>1641</v>
      </c>
      <c r="G45" s="29" t="s">
        <v>1642</v>
      </c>
      <c r="H45" s="31" t="s">
        <v>1643</v>
      </c>
      <c r="I45" s="30" t="s">
        <v>84</v>
      </c>
      <c r="J45" s="30" t="s">
        <v>18</v>
      </c>
      <c r="K45" s="18" t="s">
        <v>19</v>
      </c>
      <c r="L45" s="19" t="s">
        <v>41</v>
      </c>
      <c r="M45" s="19">
        <v>627.55999999999995</v>
      </c>
      <c r="N45" s="19">
        <v>2.1</v>
      </c>
      <c r="O45" s="21">
        <v>640.74</v>
      </c>
      <c r="P45" s="31" t="s">
        <v>85</v>
      </c>
      <c r="Q45" s="22" t="s">
        <v>42</v>
      </c>
      <c r="R45" s="32"/>
      <c r="S45" s="33"/>
    </row>
    <row r="46" spans="1:19" ht="22.5">
      <c r="A46" s="25" t="s">
        <v>24</v>
      </c>
      <c r="B46" s="26" t="s">
        <v>119</v>
      </c>
      <c r="C46" s="46" t="s">
        <v>26</v>
      </c>
      <c r="D46" s="28" t="s">
        <v>120</v>
      </c>
      <c r="E46" s="28"/>
      <c r="F46" s="129" t="s">
        <v>1711</v>
      </c>
      <c r="G46" s="62" t="s">
        <v>1712</v>
      </c>
      <c r="H46" s="62" t="s">
        <v>1713</v>
      </c>
      <c r="I46" s="30" t="s">
        <v>1714</v>
      </c>
      <c r="J46" s="30" t="s">
        <v>32</v>
      </c>
      <c r="K46" s="18" t="s">
        <v>19</v>
      </c>
      <c r="L46" s="67" t="s">
        <v>41</v>
      </c>
      <c r="M46" s="67">
        <v>174.17</v>
      </c>
      <c r="N46" s="67">
        <v>2.1</v>
      </c>
      <c r="O46" s="68">
        <v>177.83</v>
      </c>
      <c r="P46" s="31" t="s">
        <v>97</v>
      </c>
      <c r="Q46" s="22" t="s">
        <v>42</v>
      </c>
      <c r="R46" s="32">
        <v>3</v>
      </c>
      <c r="S46" s="33" t="s">
        <v>1715</v>
      </c>
    </row>
    <row r="47" spans="1:19" ht="22.5">
      <c r="A47" s="25" t="s">
        <v>24</v>
      </c>
      <c r="B47" s="26" t="s">
        <v>119</v>
      </c>
      <c r="C47" s="27"/>
      <c r="D47" s="28" t="s">
        <v>120</v>
      </c>
      <c r="E47" s="28"/>
      <c r="F47" s="129" t="s">
        <v>1729</v>
      </c>
      <c r="G47" s="29" t="s">
        <v>1730</v>
      </c>
      <c r="H47" s="31" t="s">
        <v>1731</v>
      </c>
      <c r="I47" s="30" t="s">
        <v>1732</v>
      </c>
      <c r="J47" s="30" t="s">
        <v>18</v>
      </c>
      <c r="K47" s="18" t="s">
        <v>19</v>
      </c>
      <c r="L47" s="19" t="s">
        <v>2612</v>
      </c>
      <c r="M47" s="19">
        <v>198.94</v>
      </c>
      <c r="N47" s="19">
        <v>5.5</v>
      </c>
      <c r="O47" s="21">
        <v>209.88</v>
      </c>
      <c r="P47" s="31" t="s">
        <v>1444</v>
      </c>
      <c r="Q47" s="22" t="s">
        <v>42</v>
      </c>
      <c r="R47" s="32"/>
      <c r="S47" s="33"/>
    </row>
    <row r="48" spans="1:19" ht="22.5">
      <c r="A48" s="25" t="s">
        <v>24</v>
      </c>
      <c r="B48" s="26" t="s">
        <v>119</v>
      </c>
      <c r="C48" s="27"/>
      <c r="D48" s="28" t="s">
        <v>120</v>
      </c>
      <c r="E48" s="28"/>
      <c r="F48" s="129" t="s">
        <v>843</v>
      </c>
      <c r="G48" s="29" t="s">
        <v>844</v>
      </c>
      <c r="H48" s="31" t="s">
        <v>845</v>
      </c>
      <c r="I48" s="30" t="s">
        <v>101</v>
      </c>
      <c r="J48" s="30" t="s">
        <v>32</v>
      </c>
      <c r="K48" s="18" t="s">
        <v>19</v>
      </c>
      <c r="L48" s="19" t="s">
        <v>41</v>
      </c>
      <c r="M48" s="19">
        <v>297.02999999999997</v>
      </c>
      <c r="N48" s="19">
        <v>2.1</v>
      </c>
      <c r="O48" s="21">
        <v>303.27</v>
      </c>
      <c r="P48" s="31" t="s">
        <v>45</v>
      </c>
      <c r="Q48" s="22" t="s">
        <v>42</v>
      </c>
      <c r="R48" s="32"/>
      <c r="S48" s="33"/>
    </row>
    <row r="49" spans="1:19" ht="22.5">
      <c r="A49" s="25" t="s">
        <v>24</v>
      </c>
      <c r="B49" s="26" t="s">
        <v>119</v>
      </c>
      <c r="C49" s="27" t="s">
        <v>26</v>
      </c>
      <c r="D49" s="28" t="s">
        <v>120</v>
      </c>
      <c r="E49" s="28"/>
      <c r="F49" s="129" t="s">
        <v>1733</v>
      </c>
      <c r="G49" s="29" t="s">
        <v>1734</v>
      </c>
      <c r="H49" s="31" t="s">
        <v>1735</v>
      </c>
      <c r="I49" s="30" t="s">
        <v>1736</v>
      </c>
      <c r="J49" s="30" t="s">
        <v>32</v>
      </c>
      <c r="K49" s="18" t="s">
        <v>19</v>
      </c>
      <c r="L49" s="19" t="s">
        <v>20</v>
      </c>
      <c r="M49" s="19">
        <v>77.55</v>
      </c>
      <c r="N49" s="19">
        <v>2.1</v>
      </c>
      <c r="O49" s="21">
        <v>79.180000000000007</v>
      </c>
      <c r="P49" s="31" t="s">
        <v>22</v>
      </c>
      <c r="Q49" s="22" t="s">
        <v>23</v>
      </c>
      <c r="R49" s="32">
        <v>2</v>
      </c>
      <c r="S49" s="33" t="s">
        <v>1737</v>
      </c>
    </row>
    <row r="50" spans="1:19" ht="22.5">
      <c r="A50" s="25" t="s">
        <v>24</v>
      </c>
      <c r="B50" s="26" t="s">
        <v>119</v>
      </c>
      <c r="C50" s="27"/>
      <c r="D50" s="28" t="s">
        <v>120</v>
      </c>
      <c r="E50" s="28"/>
      <c r="F50" s="129" t="s">
        <v>1738</v>
      </c>
      <c r="G50" s="29" t="s">
        <v>1739</v>
      </c>
      <c r="H50" s="31" t="s">
        <v>1740</v>
      </c>
      <c r="I50" s="30" t="s">
        <v>1741</v>
      </c>
      <c r="J50" s="30" t="s">
        <v>32</v>
      </c>
      <c r="K50" s="18" t="s">
        <v>19</v>
      </c>
      <c r="L50" s="19" t="s">
        <v>20</v>
      </c>
      <c r="M50" s="19">
        <v>52.67</v>
      </c>
      <c r="N50" s="19">
        <v>2.1</v>
      </c>
      <c r="O50" s="21">
        <v>53.78</v>
      </c>
      <c r="P50" s="31" t="s">
        <v>22</v>
      </c>
      <c r="Q50" s="22" t="s">
        <v>23</v>
      </c>
      <c r="R50" s="32"/>
      <c r="S50" s="33"/>
    </row>
    <row r="51" spans="1:19" ht="78">
      <c r="A51" s="25" t="s">
        <v>24</v>
      </c>
      <c r="B51" s="26" t="s">
        <v>119</v>
      </c>
      <c r="C51" s="46" t="s">
        <v>26</v>
      </c>
      <c r="D51" s="28" t="s">
        <v>120</v>
      </c>
      <c r="E51" s="28"/>
      <c r="F51" s="129" t="s">
        <v>496</v>
      </c>
      <c r="G51" s="29" t="s">
        <v>497</v>
      </c>
      <c r="H51" s="31" t="s">
        <v>498</v>
      </c>
      <c r="I51" s="30" t="s">
        <v>496</v>
      </c>
      <c r="J51" s="30" t="s">
        <v>18</v>
      </c>
      <c r="K51" s="18" t="s">
        <v>19</v>
      </c>
      <c r="L51" s="139" t="s">
        <v>2603</v>
      </c>
      <c r="M51" s="75">
        <v>396.65</v>
      </c>
      <c r="N51" s="75">
        <v>2.1</v>
      </c>
      <c r="O51" s="138">
        <v>404.98</v>
      </c>
      <c r="P51" s="31" t="s">
        <v>22</v>
      </c>
      <c r="Q51" s="22" t="s">
        <v>23</v>
      </c>
      <c r="R51" s="32">
        <v>12</v>
      </c>
      <c r="S51" s="33" t="s">
        <v>499</v>
      </c>
    </row>
    <row r="52" spans="1:19" ht="22.5">
      <c r="A52" s="25" t="s">
        <v>24</v>
      </c>
      <c r="B52" s="26" t="s">
        <v>119</v>
      </c>
      <c r="C52" s="27"/>
      <c r="D52" s="28" t="s">
        <v>120</v>
      </c>
      <c r="E52" s="28"/>
      <c r="F52" s="129" t="s">
        <v>1758</v>
      </c>
      <c r="G52" s="29" t="s">
        <v>1759</v>
      </c>
      <c r="H52" s="31" t="s">
        <v>1760</v>
      </c>
      <c r="I52" s="30" t="s">
        <v>696</v>
      </c>
      <c r="J52" s="30" t="s">
        <v>32</v>
      </c>
      <c r="K52" s="18" t="s">
        <v>19</v>
      </c>
      <c r="L52" s="19" t="s">
        <v>41</v>
      </c>
      <c r="M52" s="19">
        <v>129.91999999999999</v>
      </c>
      <c r="N52" s="19">
        <v>5.5</v>
      </c>
      <c r="O52" s="21">
        <v>137.07</v>
      </c>
      <c r="P52" s="31" t="s">
        <v>553</v>
      </c>
      <c r="Q52" s="22" t="s">
        <v>42</v>
      </c>
      <c r="R52" s="32"/>
      <c r="S52" s="33"/>
    </row>
    <row r="53" spans="1:19" ht="22.5">
      <c r="A53" s="25" t="s">
        <v>24</v>
      </c>
      <c r="B53" s="26" t="s">
        <v>119</v>
      </c>
      <c r="C53" s="27"/>
      <c r="D53" s="28" t="s">
        <v>120</v>
      </c>
      <c r="E53" s="28"/>
      <c r="F53" s="129" t="s">
        <v>1770</v>
      </c>
      <c r="G53" s="29" t="s">
        <v>1771</v>
      </c>
      <c r="H53" s="31" t="s">
        <v>1772</v>
      </c>
      <c r="I53" s="30" t="s">
        <v>1773</v>
      </c>
      <c r="J53" s="30" t="s">
        <v>18</v>
      </c>
      <c r="K53" s="18" t="s">
        <v>19</v>
      </c>
      <c r="L53" s="110" t="s">
        <v>1295</v>
      </c>
      <c r="M53" s="40">
        <v>300.44</v>
      </c>
      <c r="N53" s="41">
        <v>5.5</v>
      </c>
      <c r="O53" s="42">
        <v>316.95999999999998</v>
      </c>
      <c r="P53" s="31" t="s">
        <v>97</v>
      </c>
      <c r="Q53" s="22" t="s">
        <v>42</v>
      </c>
      <c r="R53" s="32"/>
      <c r="S53" s="33"/>
    </row>
    <row r="54" spans="1:19" ht="22.5">
      <c r="A54" s="25" t="s">
        <v>24</v>
      </c>
      <c r="B54" s="26" t="s">
        <v>119</v>
      </c>
      <c r="C54" s="27" t="s">
        <v>26</v>
      </c>
      <c r="D54" s="28" t="s">
        <v>120</v>
      </c>
      <c r="E54" s="28"/>
      <c r="F54" s="129" t="s">
        <v>1800</v>
      </c>
      <c r="G54" s="29" t="s">
        <v>1801</v>
      </c>
      <c r="H54" s="31" t="s">
        <v>1802</v>
      </c>
      <c r="I54" s="30" t="s">
        <v>1803</v>
      </c>
      <c r="J54" s="30" t="s">
        <v>32</v>
      </c>
      <c r="K54" s="18" t="s">
        <v>19</v>
      </c>
      <c r="L54" s="19" t="s">
        <v>1435</v>
      </c>
      <c r="M54" s="19">
        <v>126.88</v>
      </c>
      <c r="N54" s="19">
        <v>2.1</v>
      </c>
      <c r="O54" s="21">
        <v>129.54</v>
      </c>
      <c r="P54" s="31" t="s">
        <v>97</v>
      </c>
      <c r="Q54" s="22" t="s">
        <v>42</v>
      </c>
      <c r="R54" s="32"/>
      <c r="S54" s="33"/>
    </row>
    <row r="55" spans="1:19" ht="22.5">
      <c r="A55" s="25" t="s">
        <v>24</v>
      </c>
      <c r="B55" s="26" t="s">
        <v>119</v>
      </c>
      <c r="C55" s="27"/>
      <c r="D55" s="28" t="s">
        <v>120</v>
      </c>
      <c r="E55" s="28"/>
      <c r="F55" s="129" t="s">
        <v>1804</v>
      </c>
      <c r="G55" s="29" t="s">
        <v>1805</v>
      </c>
      <c r="H55" s="31" t="s">
        <v>1806</v>
      </c>
      <c r="I55" s="30" t="s">
        <v>1807</v>
      </c>
      <c r="J55" s="30" t="s">
        <v>18</v>
      </c>
      <c r="K55" s="18" t="s">
        <v>19</v>
      </c>
      <c r="L55" s="19" t="s">
        <v>41</v>
      </c>
      <c r="M55" s="19">
        <v>673.87</v>
      </c>
      <c r="N55" s="19">
        <v>2.1</v>
      </c>
      <c r="O55" s="21">
        <v>688.02</v>
      </c>
      <c r="P55" s="31" t="s">
        <v>85</v>
      </c>
      <c r="Q55" s="22" t="s">
        <v>42</v>
      </c>
      <c r="R55" s="32"/>
      <c r="S55" s="33"/>
    </row>
    <row r="56" spans="1:19" ht="22.5">
      <c r="A56" s="25" t="s">
        <v>24</v>
      </c>
      <c r="B56" s="26" t="s">
        <v>119</v>
      </c>
      <c r="C56" s="27"/>
      <c r="D56" s="28" t="s">
        <v>120</v>
      </c>
      <c r="E56" s="28"/>
      <c r="F56" s="129" t="s">
        <v>1808</v>
      </c>
      <c r="G56" s="29" t="s">
        <v>1809</v>
      </c>
      <c r="H56" s="31" t="s">
        <v>1810</v>
      </c>
      <c r="I56" s="30" t="s">
        <v>1811</v>
      </c>
      <c r="J56" s="30" t="s">
        <v>32</v>
      </c>
      <c r="K56" s="18" t="s">
        <v>19</v>
      </c>
      <c r="L56" s="19" t="s">
        <v>41</v>
      </c>
      <c r="M56" s="19">
        <v>42.43</v>
      </c>
      <c r="N56" s="19">
        <v>5.5</v>
      </c>
      <c r="O56" s="21">
        <v>44.76</v>
      </c>
      <c r="P56" s="31" t="s">
        <v>891</v>
      </c>
      <c r="Q56" s="22" t="s">
        <v>42</v>
      </c>
      <c r="R56" s="32"/>
      <c r="S56" s="33"/>
    </row>
    <row r="57" spans="1:19" ht="30">
      <c r="A57" s="25" t="s">
        <v>24</v>
      </c>
      <c r="B57" s="26" t="s">
        <v>119</v>
      </c>
      <c r="C57" s="27" t="s">
        <v>26</v>
      </c>
      <c r="D57" s="28" t="s">
        <v>120</v>
      </c>
      <c r="E57" s="28"/>
      <c r="F57" s="129" t="s">
        <v>1812</v>
      </c>
      <c r="G57" s="29" t="s">
        <v>1813</v>
      </c>
      <c r="H57" s="31" t="s">
        <v>1814</v>
      </c>
      <c r="I57" s="30" t="s">
        <v>1815</v>
      </c>
      <c r="J57" s="30" t="s">
        <v>18</v>
      </c>
      <c r="K57" s="18" t="s">
        <v>19</v>
      </c>
      <c r="L57" s="19" t="s">
        <v>1816</v>
      </c>
      <c r="M57" s="91">
        <f>215.18+5.86+52.71</f>
        <v>273.75</v>
      </c>
      <c r="N57" s="91">
        <v>5.5</v>
      </c>
      <c r="O57" s="21">
        <v>288.81</v>
      </c>
      <c r="P57" s="31" t="s">
        <v>553</v>
      </c>
      <c r="Q57" s="22" t="s">
        <v>42</v>
      </c>
      <c r="R57" s="32"/>
      <c r="S57" s="33"/>
    </row>
    <row r="58" spans="1:19" ht="22.5">
      <c r="A58" s="25" t="s">
        <v>24</v>
      </c>
      <c r="B58" s="26" t="s">
        <v>119</v>
      </c>
      <c r="C58" s="27" t="s">
        <v>26</v>
      </c>
      <c r="D58" s="28" t="s">
        <v>120</v>
      </c>
      <c r="E58" s="28"/>
      <c r="F58" s="129" t="s">
        <v>1828</v>
      </c>
      <c r="G58" s="29" t="s">
        <v>1829</v>
      </c>
      <c r="H58" s="31" t="s">
        <v>1830</v>
      </c>
      <c r="I58" s="30" t="s">
        <v>1828</v>
      </c>
      <c r="J58" s="30" t="s">
        <v>18</v>
      </c>
      <c r="K58" s="18" t="s">
        <v>19</v>
      </c>
      <c r="L58" s="19" t="s">
        <v>41</v>
      </c>
      <c r="M58" s="19">
        <v>138.69</v>
      </c>
      <c r="N58" s="19">
        <v>2.1</v>
      </c>
      <c r="O58" s="21">
        <v>141.6</v>
      </c>
      <c r="P58" s="31" t="s">
        <v>45</v>
      </c>
      <c r="Q58" s="22" t="s">
        <v>42</v>
      </c>
      <c r="R58" s="32"/>
      <c r="S58" s="33"/>
    </row>
    <row r="59" spans="1:19" ht="30">
      <c r="A59" s="25" t="s">
        <v>24</v>
      </c>
      <c r="B59" s="26" t="s">
        <v>119</v>
      </c>
      <c r="C59" s="27"/>
      <c r="D59" s="28" t="s">
        <v>120</v>
      </c>
      <c r="E59" s="28"/>
      <c r="F59" s="129" t="s">
        <v>1831</v>
      </c>
      <c r="G59" s="29" t="s">
        <v>1832</v>
      </c>
      <c r="H59" s="31" t="s">
        <v>1833</v>
      </c>
      <c r="I59" s="30" t="s">
        <v>1834</v>
      </c>
      <c r="J59" s="30" t="s">
        <v>32</v>
      </c>
      <c r="K59" s="18" t="s">
        <v>19</v>
      </c>
      <c r="L59" s="19" t="s">
        <v>1835</v>
      </c>
      <c r="M59" s="19">
        <v>92.14</v>
      </c>
      <c r="N59" s="19">
        <v>2.1</v>
      </c>
      <c r="O59" s="21">
        <v>94.07</v>
      </c>
      <c r="P59" s="31" t="s">
        <v>553</v>
      </c>
      <c r="Q59" s="22" t="s">
        <v>42</v>
      </c>
      <c r="R59" s="32"/>
      <c r="S59" s="33"/>
    </row>
    <row r="60" spans="1:19" ht="22.5">
      <c r="A60" s="25" t="s">
        <v>24</v>
      </c>
      <c r="B60" s="26" t="s">
        <v>119</v>
      </c>
      <c r="C60" s="27"/>
      <c r="D60" s="28" t="s">
        <v>120</v>
      </c>
      <c r="E60" s="28"/>
      <c r="F60" s="129" t="s">
        <v>1873</v>
      </c>
      <c r="G60" s="29" t="s">
        <v>1874</v>
      </c>
      <c r="H60" s="31" t="s">
        <v>1875</v>
      </c>
      <c r="I60" s="30" t="s">
        <v>1876</v>
      </c>
      <c r="J60" s="30" t="s">
        <v>32</v>
      </c>
      <c r="K60" s="18" t="s">
        <v>19</v>
      </c>
      <c r="L60" s="19" t="s">
        <v>41</v>
      </c>
      <c r="M60" s="19">
        <v>155.30000000000001</v>
      </c>
      <c r="N60" s="19">
        <v>5.5</v>
      </c>
      <c r="O60" s="21">
        <v>163.84</v>
      </c>
      <c r="P60" s="31" t="s">
        <v>343</v>
      </c>
      <c r="Q60" s="22" t="s">
        <v>42</v>
      </c>
      <c r="R60" s="113"/>
      <c r="S60" s="43"/>
    </row>
    <row r="61" spans="1:19" ht="22.5">
      <c r="A61" s="25" t="s">
        <v>24</v>
      </c>
      <c r="B61" s="26" t="s">
        <v>119</v>
      </c>
      <c r="C61" s="27"/>
      <c r="D61" s="28" t="s">
        <v>120</v>
      </c>
      <c r="E61" s="28"/>
      <c r="F61" s="129" t="s">
        <v>1881</v>
      </c>
      <c r="G61" s="29" t="s">
        <v>1882</v>
      </c>
      <c r="H61" s="31" t="s">
        <v>1883</v>
      </c>
      <c r="I61" s="30" t="s">
        <v>1884</v>
      </c>
      <c r="J61" s="30" t="s">
        <v>32</v>
      </c>
      <c r="K61" s="18" t="s">
        <v>19</v>
      </c>
      <c r="L61" s="19" t="s">
        <v>41</v>
      </c>
      <c r="M61" s="19">
        <v>16.75</v>
      </c>
      <c r="N61" s="19">
        <v>2.1</v>
      </c>
      <c r="O61" s="21">
        <v>17.100000000000001</v>
      </c>
      <c r="P61" s="31" t="s">
        <v>110</v>
      </c>
      <c r="Q61" s="22" t="s">
        <v>42</v>
      </c>
      <c r="R61" s="55"/>
      <c r="S61" s="33"/>
    </row>
    <row r="62" spans="1:19" ht="22.5">
      <c r="A62" s="25" t="s">
        <v>24</v>
      </c>
      <c r="B62" s="26" t="s">
        <v>119</v>
      </c>
      <c r="C62" s="27"/>
      <c r="D62" s="28" t="s">
        <v>120</v>
      </c>
      <c r="E62" s="28"/>
      <c r="F62" s="129" t="s">
        <v>1895</v>
      </c>
      <c r="G62" s="29" t="s">
        <v>1896</v>
      </c>
      <c r="H62" s="31" t="s">
        <v>1897</v>
      </c>
      <c r="I62" s="30" t="s">
        <v>577</v>
      </c>
      <c r="J62" s="30" t="s">
        <v>32</v>
      </c>
      <c r="K62" s="18" t="s">
        <v>19</v>
      </c>
      <c r="L62" s="19" t="s">
        <v>41</v>
      </c>
      <c r="M62" s="19">
        <v>188.04</v>
      </c>
      <c r="N62" s="19">
        <v>2.1</v>
      </c>
      <c r="O62" s="21">
        <v>191.99</v>
      </c>
      <c r="P62" s="31" t="s">
        <v>85</v>
      </c>
      <c r="Q62" s="22" t="s">
        <v>42</v>
      </c>
      <c r="R62" s="32"/>
      <c r="S62" s="33"/>
    </row>
    <row r="63" spans="1:19" ht="22.5">
      <c r="A63" s="25" t="s">
        <v>24</v>
      </c>
      <c r="B63" s="26" t="s">
        <v>119</v>
      </c>
      <c r="C63" s="27"/>
      <c r="D63" s="28" t="s">
        <v>120</v>
      </c>
      <c r="E63" s="28"/>
      <c r="F63" s="129" t="s">
        <v>1945</v>
      </c>
      <c r="G63" s="29" t="s">
        <v>1946</v>
      </c>
      <c r="H63" s="31" t="s">
        <v>1947</v>
      </c>
      <c r="I63" s="30" t="s">
        <v>1948</v>
      </c>
      <c r="J63" s="30" t="s">
        <v>32</v>
      </c>
      <c r="K63" s="18" t="s">
        <v>19</v>
      </c>
      <c r="L63" s="19" t="s">
        <v>41</v>
      </c>
      <c r="M63" s="19">
        <v>146.66</v>
      </c>
      <c r="N63" s="19">
        <v>2.1</v>
      </c>
      <c r="O63" s="21">
        <v>149.74</v>
      </c>
      <c r="P63" s="31" t="s">
        <v>85</v>
      </c>
      <c r="Q63" s="22" t="s">
        <v>42</v>
      </c>
      <c r="R63" s="32"/>
      <c r="S63" s="33"/>
    </row>
    <row r="64" spans="1:19" ht="22.5">
      <c r="A64" s="25" t="s">
        <v>24</v>
      </c>
      <c r="B64" s="26" t="s">
        <v>119</v>
      </c>
      <c r="C64" s="27" t="s">
        <v>26</v>
      </c>
      <c r="D64" s="28" t="s">
        <v>120</v>
      </c>
      <c r="E64" s="28"/>
      <c r="F64" s="129" t="s">
        <v>1949</v>
      </c>
      <c r="G64" s="29" t="s">
        <v>1950</v>
      </c>
      <c r="H64" s="31" t="s">
        <v>1951</v>
      </c>
      <c r="I64" s="30" t="s">
        <v>1952</v>
      </c>
      <c r="J64" s="30" t="s">
        <v>32</v>
      </c>
      <c r="K64" s="18" t="s">
        <v>19</v>
      </c>
      <c r="L64" s="19" t="s">
        <v>20</v>
      </c>
      <c r="M64" s="19">
        <v>52.49</v>
      </c>
      <c r="N64" s="19">
        <v>2.1</v>
      </c>
      <c r="O64" s="21">
        <v>53.59</v>
      </c>
      <c r="P64" s="31" t="s">
        <v>85</v>
      </c>
      <c r="Q64" s="22" t="s">
        <v>42</v>
      </c>
      <c r="R64" s="32"/>
      <c r="S64" s="33"/>
    </row>
    <row r="65" spans="1:19" ht="22.5">
      <c r="A65" s="25" t="s">
        <v>24</v>
      </c>
      <c r="B65" s="26" t="s">
        <v>119</v>
      </c>
      <c r="C65" s="27"/>
      <c r="D65" s="28" t="s">
        <v>120</v>
      </c>
      <c r="E65" s="28"/>
      <c r="F65" s="129" t="s">
        <v>1956</v>
      </c>
      <c r="G65" s="29" t="s">
        <v>1957</v>
      </c>
      <c r="H65" s="31" t="s">
        <v>1958</v>
      </c>
      <c r="I65" s="30" t="s">
        <v>577</v>
      </c>
      <c r="J65" s="30" t="s">
        <v>32</v>
      </c>
      <c r="K65" s="18" t="s">
        <v>19</v>
      </c>
      <c r="L65" s="19" t="s">
        <v>41</v>
      </c>
      <c r="M65" s="19">
        <v>228.15</v>
      </c>
      <c r="N65" s="19">
        <v>2.1</v>
      </c>
      <c r="O65" s="21">
        <v>232.94</v>
      </c>
      <c r="P65" s="31" t="s">
        <v>85</v>
      </c>
      <c r="Q65" s="22" t="s">
        <v>42</v>
      </c>
      <c r="R65" s="32"/>
      <c r="S65" s="33"/>
    </row>
    <row r="66" spans="1:19" ht="22.5">
      <c r="A66" s="25" t="s">
        <v>24</v>
      </c>
      <c r="B66" s="26" t="s">
        <v>119</v>
      </c>
      <c r="C66" s="27" t="s">
        <v>26</v>
      </c>
      <c r="D66" s="28" t="s">
        <v>120</v>
      </c>
      <c r="E66" s="28"/>
      <c r="F66" s="129" t="s">
        <v>1959</v>
      </c>
      <c r="G66" s="29" t="s">
        <v>1960</v>
      </c>
      <c r="H66" s="31" t="s">
        <v>1961</v>
      </c>
      <c r="I66" s="30" t="s">
        <v>1959</v>
      </c>
      <c r="J66" s="30" t="s">
        <v>32</v>
      </c>
      <c r="K66" s="18" t="s">
        <v>19</v>
      </c>
      <c r="L66" s="19" t="s">
        <v>41</v>
      </c>
      <c r="M66" s="19">
        <f>103.47</f>
        <v>103.47</v>
      </c>
      <c r="N66" s="19">
        <v>2.1</v>
      </c>
      <c r="O66" s="21">
        <v>105.64</v>
      </c>
      <c r="P66" s="31" t="s">
        <v>85</v>
      </c>
      <c r="Q66" s="22" t="s">
        <v>42</v>
      </c>
      <c r="R66" s="32"/>
      <c r="S66" s="33"/>
    </row>
    <row r="67" spans="1:19" ht="22.5">
      <c r="A67" s="25" t="s">
        <v>24</v>
      </c>
      <c r="B67" s="26" t="s">
        <v>119</v>
      </c>
      <c r="C67" s="27"/>
      <c r="D67" s="28" t="s">
        <v>120</v>
      </c>
      <c r="E67" s="28"/>
      <c r="F67" s="129" t="s">
        <v>1962</v>
      </c>
      <c r="G67" s="29" t="s">
        <v>1963</v>
      </c>
      <c r="H67" s="31" t="s">
        <v>1964</v>
      </c>
      <c r="I67" s="30" t="s">
        <v>1965</v>
      </c>
      <c r="J67" s="30" t="s">
        <v>18</v>
      </c>
      <c r="K67" s="18" t="s">
        <v>19</v>
      </c>
      <c r="L67" s="19" t="s">
        <v>41</v>
      </c>
      <c r="M67" s="19">
        <v>296</v>
      </c>
      <c r="N67" s="19">
        <v>2.1</v>
      </c>
      <c r="O67" s="21">
        <v>302.22000000000003</v>
      </c>
      <c r="P67" s="31" t="s">
        <v>85</v>
      </c>
      <c r="Q67" s="22" t="s">
        <v>42</v>
      </c>
      <c r="R67" s="32"/>
      <c r="S67" s="33"/>
    </row>
    <row r="68" spans="1:19" ht="22.5">
      <c r="A68" s="25" t="s">
        <v>24</v>
      </c>
      <c r="B68" s="26" t="s">
        <v>119</v>
      </c>
      <c r="C68" s="27" t="s">
        <v>26</v>
      </c>
      <c r="D68" s="28" t="s">
        <v>120</v>
      </c>
      <c r="E68" s="28"/>
      <c r="F68" s="129" t="s">
        <v>1970</v>
      </c>
      <c r="G68" s="29"/>
      <c r="H68" s="31" t="s">
        <v>1971</v>
      </c>
      <c r="I68" s="30" t="s">
        <v>1972</v>
      </c>
      <c r="J68" s="30" t="s">
        <v>32</v>
      </c>
      <c r="K68" s="53" t="s">
        <v>19</v>
      </c>
      <c r="L68" s="19" t="s">
        <v>20</v>
      </c>
      <c r="M68" s="19">
        <v>38.57</v>
      </c>
      <c r="N68" s="19">
        <v>0</v>
      </c>
      <c r="O68" s="21">
        <v>38.57</v>
      </c>
      <c r="P68" s="31" t="s">
        <v>22</v>
      </c>
      <c r="Q68" s="22" t="s">
        <v>23</v>
      </c>
      <c r="R68" s="32"/>
      <c r="S68" s="33"/>
    </row>
    <row r="69" spans="1:19" ht="22.5">
      <c r="A69" s="25" t="s">
        <v>24</v>
      </c>
      <c r="B69" s="26" t="s">
        <v>119</v>
      </c>
      <c r="C69" s="27"/>
      <c r="D69" s="28" t="s">
        <v>120</v>
      </c>
      <c r="E69" s="28"/>
      <c r="F69" s="129" t="s">
        <v>1973</v>
      </c>
      <c r="G69" s="29" t="s">
        <v>1974</v>
      </c>
      <c r="H69" s="31" t="s">
        <v>1975</v>
      </c>
      <c r="I69" s="30" t="s">
        <v>1976</v>
      </c>
      <c r="J69" s="30" t="s">
        <v>32</v>
      </c>
      <c r="K69" s="18" t="s">
        <v>19</v>
      </c>
      <c r="L69" s="19" t="s">
        <v>20</v>
      </c>
      <c r="M69" s="19">
        <v>45.68</v>
      </c>
      <c r="N69" s="19">
        <v>0</v>
      </c>
      <c r="O69" s="21">
        <v>45.68</v>
      </c>
      <c r="P69" s="31" t="s">
        <v>22</v>
      </c>
      <c r="Q69" s="22" t="s">
        <v>23</v>
      </c>
      <c r="R69" s="32">
        <v>2</v>
      </c>
      <c r="S69" s="33" t="s">
        <v>1977</v>
      </c>
    </row>
    <row r="70" spans="1:19" ht="22.5">
      <c r="A70" s="25" t="s">
        <v>24</v>
      </c>
      <c r="B70" s="26" t="s">
        <v>119</v>
      </c>
      <c r="C70" s="27"/>
      <c r="D70" s="28" t="s">
        <v>120</v>
      </c>
      <c r="E70" s="28"/>
      <c r="F70" s="129" t="s">
        <v>2003</v>
      </c>
      <c r="G70" s="29" t="s">
        <v>2004</v>
      </c>
      <c r="H70" s="31" t="s">
        <v>2005</v>
      </c>
      <c r="I70" s="30" t="s">
        <v>573</v>
      </c>
      <c r="J70" s="30" t="s">
        <v>32</v>
      </c>
      <c r="K70" s="18" t="s">
        <v>19</v>
      </c>
      <c r="L70" s="19" t="s">
        <v>41</v>
      </c>
      <c r="M70" s="19">
        <v>165.54</v>
      </c>
      <c r="N70" s="19">
        <v>5.5</v>
      </c>
      <c r="O70" s="21">
        <v>174.64</v>
      </c>
      <c r="P70" s="31" t="s">
        <v>85</v>
      </c>
      <c r="Q70" s="22" t="s">
        <v>42</v>
      </c>
      <c r="R70" s="32"/>
      <c r="S70" s="33"/>
    </row>
    <row r="71" spans="1:19" ht="22.5">
      <c r="A71" s="25" t="s">
        <v>24</v>
      </c>
      <c r="B71" s="26" t="s">
        <v>119</v>
      </c>
      <c r="C71" s="46" t="s">
        <v>26</v>
      </c>
      <c r="D71" s="28" t="s">
        <v>120</v>
      </c>
      <c r="E71" s="28"/>
      <c r="F71" s="129" t="s">
        <v>2013</v>
      </c>
      <c r="G71" s="29" t="s">
        <v>2014</v>
      </c>
      <c r="H71" s="31" t="s">
        <v>2015</v>
      </c>
      <c r="I71" s="30" t="s">
        <v>462</v>
      </c>
      <c r="J71" s="30" t="s">
        <v>463</v>
      </c>
      <c r="K71" s="18" t="s">
        <v>19</v>
      </c>
      <c r="L71" s="19" t="s">
        <v>41</v>
      </c>
      <c r="M71" s="19">
        <v>547.92999999999995</v>
      </c>
      <c r="N71" s="19">
        <v>2.1</v>
      </c>
      <c r="O71" s="21">
        <v>559.44000000000005</v>
      </c>
      <c r="P71" s="31" t="s">
        <v>45</v>
      </c>
      <c r="Q71" s="22" t="s">
        <v>42</v>
      </c>
      <c r="R71" s="32"/>
      <c r="S71" s="33"/>
    </row>
    <row r="72" spans="1:19" ht="24">
      <c r="A72" s="25" t="s">
        <v>24</v>
      </c>
      <c r="B72" s="26" t="s">
        <v>119</v>
      </c>
      <c r="C72" s="27" t="s">
        <v>26</v>
      </c>
      <c r="D72" s="28" t="s">
        <v>120</v>
      </c>
      <c r="E72" s="28"/>
      <c r="F72" s="129" t="s">
        <v>2093</v>
      </c>
      <c r="G72" s="29" t="s">
        <v>2094</v>
      </c>
      <c r="H72" s="31" t="s">
        <v>2095</v>
      </c>
      <c r="I72" s="30" t="s">
        <v>2096</v>
      </c>
      <c r="J72" s="30" t="s">
        <v>18</v>
      </c>
      <c r="K72" s="18" t="s">
        <v>19</v>
      </c>
      <c r="L72" s="19" t="s">
        <v>41</v>
      </c>
      <c r="M72" s="19">
        <v>247.42</v>
      </c>
      <c r="N72" s="19">
        <v>2.1</v>
      </c>
      <c r="O72" s="21">
        <v>252.62</v>
      </c>
      <c r="P72" s="31" t="s">
        <v>85</v>
      </c>
      <c r="Q72" s="22" t="s">
        <v>42</v>
      </c>
      <c r="R72" s="32"/>
      <c r="S72" s="33"/>
    </row>
    <row r="73" spans="1:19" ht="22.5">
      <c r="A73" s="25" t="s">
        <v>24</v>
      </c>
      <c r="B73" s="26" t="s">
        <v>119</v>
      </c>
      <c r="C73" s="27" t="s">
        <v>26</v>
      </c>
      <c r="D73" s="28" t="s">
        <v>120</v>
      </c>
      <c r="E73" s="28"/>
      <c r="F73" s="129" t="s">
        <v>2113</v>
      </c>
      <c r="G73" s="29" t="s">
        <v>2114</v>
      </c>
      <c r="H73" s="31" t="s">
        <v>2115</v>
      </c>
      <c r="I73" s="30" t="s">
        <v>2116</v>
      </c>
      <c r="J73" s="30" t="s">
        <v>32</v>
      </c>
      <c r="K73" s="18" t="s">
        <v>19</v>
      </c>
      <c r="L73" s="19" t="s">
        <v>20</v>
      </c>
      <c r="M73" s="19">
        <v>70.650000000000006</v>
      </c>
      <c r="N73" s="19">
        <v>2.1</v>
      </c>
      <c r="O73" s="21">
        <v>72.13</v>
      </c>
      <c r="P73" s="31" t="s">
        <v>22</v>
      </c>
      <c r="Q73" s="22" t="s">
        <v>23</v>
      </c>
      <c r="R73" s="32">
        <v>2</v>
      </c>
      <c r="S73" s="33" t="s">
        <v>2117</v>
      </c>
    </row>
    <row r="74" spans="1:19" ht="22.5">
      <c r="A74" s="25" t="s">
        <v>24</v>
      </c>
      <c r="B74" s="26" t="s">
        <v>119</v>
      </c>
      <c r="C74" s="27"/>
      <c r="D74" s="28" t="s">
        <v>120</v>
      </c>
      <c r="E74" s="28"/>
      <c r="F74" s="129" t="s">
        <v>2124</v>
      </c>
      <c r="G74" s="29" t="s">
        <v>2125</v>
      </c>
      <c r="H74" s="31" t="s">
        <v>2126</v>
      </c>
      <c r="I74" s="30" t="s">
        <v>2127</v>
      </c>
      <c r="J74" s="30" t="s">
        <v>32</v>
      </c>
      <c r="K74" s="18" t="s">
        <v>19</v>
      </c>
      <c r="L74" s="19" t="s">
        <v>552</v>
      </c>
      <c r="M74" s="19">
        <v>35.93</v>
      </c>
      <c r="N74" s="19">
        <v>2.1</v>
      </c>
      <c r="O74" s="21">
        <v>36.68</v>
      </c>
      <c r="P74" s="173" t="s">
        <v>553</v>
      </c>
      <c r="Q74" s="22" t="s">
        <v>42</v>
      </c>
      <c r="R74" s="48">
        <v>2</v>
      </c>
      <c r="S74" s="33" t="s">
        <v>2128</v>
      </c>
    </row>
    <row r="75" spans="1:19" ht="22.5">
      <c r="A75" s="25" t="s">
        <v>24</v>
      </c>
      <c r="B75" s="26" t="s">
        <v>119</v>
      </c>
      <c r="C75" s="27"/>
      <c r="D75" s="28" t="s">
        <v>120</v>
      </c>
      <c r="E75" s="28"/>
      <c r="F75" s="129" t="s">
        <v>2129</v>
      </c>
      <c r="G75" s="29" t="s">
        <v>2130</v>
      </c>
      <c r="H75" s="31" t="s">
        <v>2131</v>
      </c>
      <c r="I75" s="30" t="s">
        <v>2132</v>
      </c>
      <c r="J75" s="30" t="s">
        <v>32</v>
      </c>
      <c r="K75" s="18" t="s">
        <v>19</v>
      </c>
      <c r="L75" s="19" t="s">
        <v>41</v>
      </c>
      <c r="M75" s="19">
        <v>63.95</v>
      </c>
      <c r="N75" s="19">
        <v>5.5</v>
      </c>
      <c r="O75" s="21">
        <v>67.47</v>
      </c>
      <c r="P75" s="173" t="s">
        <v>891</v>
      </c>
      <c r="Q75" s="22" t="s">
        <v>42</v>
      </c>
      <c r="R75" s="48"/>
      <c r="S75" s="49"/>
    </row>
    <row r="76" spans="1:19" ht="22.5">
      <c r="A76" s="25" t="s">
        <v>24</v>
      </c>
      <c r="B76" s="26" t="s">
        <v>119</v>
      </c>
      <c r="C76" s="27"/>
      <c r="D76" s="28" t="s">
        <v>120</v>
      </c>
      <c r="E76" s="28"/>
      <c r="F76" s="129" t="s">
        <v>2133</v>
      </c>
      <c r="G76" s="29" t="s">
        <v>2134</v>
      </c>
      <c r="H76" s="31" t="s">
        <v>2135</v>
      </c>
      <c r="I76" s="30" t="s">
        <v>2136</v>
      </c>
      <c r="J76" s="30" t="s">
        <v>32</v>
      </c>
      <c r="K76" s="18" t="s">
        <v>19</v>
      </c>
      <c r="L76" s="19" t="s">
        <v>20</v>
      </c>
      <c r="M76" s="19">
        <v>0</v>
      </c>
      <c r="N76" s="19">
        <v>0</v>
      </c>
      <c r="O76" s="21">
        <v>0</v>
      </c>
      <c r="P76" s="173" t="s">
        <v>22</v>
      </c>
      <c r="Q76" s="22" t="s">
        <v>23</v>
      </c>
      <c r="R76" s="48"/>
      <c r="S76" s="49"/>
    </row>
    <row r="77" spans="1:19" ht="22.5">
      <c r="A77" s="25" t="s">
        <v>24</v>
      </c>
      <c r="B77" s="26" t="s">
        <v>119</v>
      </c>
      <c r="C77" s="27"/>
      <c r="D77" s="28">
        <v>11</v>
      </c>
      <c r="E77" s="28"/>
      <c r="F77" s="129" t="s">
        <v>2146</v>
      </c>
      <c r="G77" s="34" t="s">
        <v>2147</v>
      </c>
      <c r="H77" s="37" t="s">
        <v>2148</v>
      </c>
      <c r="I77" s="38" t="s">
        <v>2149</v>
      </c>
      <c r="J77" s="38" t="s">
        <v>32</v>
      </c>
      <c r="K77" s="18" t="s">
        <v>19</v>
      </c>
      <c r="L77" s="19" t="s">
        <v>20</v>
      </c>
      <c r="M77" s="19">
        <v>39.770000000000003</v>
      </c>
      <c r="N77" s="19">
        <v>2.1</v>
      </c>
      <c r="O77" s="21">
        <v>40.61</v>
      </c>
      <c r="P77" s="31" t="s">
        <v>22</v>
      </c>
      <c r="Q77" s="22" t="s">
        <v>23</v>
      </c>
      <c r="R77" s="32"/>
      <c r="S77" s="33"/>
    </row>
    <row r="78" spans="1:19" ht="22.5">
      <c r="A78" s="25" t="s">
        <v>24</v>
      </c>
      <c r="B78" s="26" t="s">
        <v>119</v>
      </c>
      <c r="C78" s="27" t="s">
        <v>26</v>
      </c>
      <c r="D78" s="28" t="s">
        <v>120</v>
      </c>
      <c r="E78" s="28"/>
      <c r="F78" s="129" t="s">
        <v>2207</v>
      </c>
      <c r="G78" s="29" t="s">
        <v>2208</v>
      </c>
      <c r="H78" s="31" t="s">
        <v>2209</v>
      </c>
      <c r="I78" s="30" t="s">
        <v>1238</v>
      </c>
      <c r="J78" s="30" t="s">
        <v>32</v>
      </c>
      <c r="K78" s="18" t="s">
        <v>19</v>
      </c>
      <c r="L78" s="19" t="s">
        <v>41</v>
      </c>
      <c r="M78" s="19">
        <v>85.26</v>
      </c>
      <c r="N78" s="19">
        <v>5.5</v>
      </c>
      <c r="O78" s="21">
        <v>89.95</v>
      </c>
      <c r="P78" s="31" t="s">
        <v>891</v>
      </c>
      <c r="Q78" s="22" t="s">
        <v>42</v>
      </c>
      <c r="R78" s="32"/>
      <c r="S78" s="33"/>
    </row>
    <row r="79" spans="1:19" ht="22.5">
      <c r="A79" s="25" t="s">
        <v>24</v>
      </c>
      <c r="B79" s="26" t="s">
        <v>119</v>
      </c>
      <c r="C79" s="27"/>
      <c r="D79" s="28" t="s">
        <v>120</v>
      </c>
      <c r="E79" s="28"/>
      <c r="F79" s="129" t="s">
        <v>2210</v>
      </c>
      <c r="G79" s="29" t="s">
        <v>2211</v>
      </c>
      <c r="H79" s="31" t="s">
        <v>2212</v>
      </c>
      <c r="I79" s="30" t="s">
        <v>2213</v>
      </c>
      <c r="J79" s="30" t="s">
        <v>32</v>
      </c>
      <c r="K79" s="18" t="s">
        <v>19</v>
      </c>
      <c r="L79" s="19" t="s">
        <v>41</v>
      </c>
      <c r="M79" s="19">
        <v>25.38</v>
      </c>
      <c r="N79" s="19">
        <v>5.5</v>
      </c>
      <c r="O79" s="21">
        <v>26.78</v>
      </c>
      <c r="P79" s="31" t="s">
        <v>891</v>
      </c>
      <c r="Q79" s="22" t="s">
        <v>42</v>
      </c>
      <c r="R79" s="32"/>
      <c r="S79" s="33"/>
    </row>
    <row r="80" spans="1:19" ht="22.5">
      <c r="A80" s="25" t="s">
        <v>24</v>
      </c>
      <c r="B80" s="26" t="s">
        <v>119</v>
      </c>
      <c r="C80" s="27"/>
      <c r="D80" s="28" t="s">
        <v>120</v>
      </c>
      <c r="E80" s="28"/>
      <c r="F80" s="129" t="s">
        <v>2214</v>
      </c>
      <c r="G80" s="29" t="s">
        <v>2215</v>
      </c>
      <c r="H80" s="31" t="s">
        <v>2216</v>
      </c>
      <c r="I80" s="30" t="s">
        <v>2214</v>
      </c>
      <c r="J80" s="30" t="s">
        <v>32</v>
      </c>
      <c r="K80" s="18" t="s">
        <v>19</v>
      </c>
      <c r="L80" s="19" t="s">
        <v>41</v>
      </c>
      <c r="M80" s="19">
        <v>133.97999999999999</v>
      </c>
      <c r="N80" s="19">
        <v>2.1</v>
      </c>
      <c r="O80" s="21">
        <v>136.79</v>
      </c>
      <c r="P80" s="31" t="s">
        <v>891</v>
      </c>
      <c r="Q80" s="22" t="s">
        <v>42</v>
      </c>
      <c r="R80" s="32"/>
      <c r="S80" s="33"/>
    </row>
    <row r="81" spans="1:19" ht="22.5">
      <c r="A81" s="25" t="s">
        <v>24</v>
      </c>
      <c r="B81" s="26" t="s">
        <v>119</v>
      </c>
      <c r="C81" s="27"/>
      <c r="D81" s="28" t="s">
        <v>120</v>
      </c>
      <c r="E81" s="28"/>
      <c r="F81" s="129" t="s">
        <v>2217</v>
      </c>
      <c r="G81" s="29" t="s">
        <v>2218</v>
      </c>
      <c r="H81" s="31" t="s">
        <v>2219</v>
      </c>
      <c r="I81" s="30" t="s">
        <v>1811</v>
      </c>
      <c r="J81" s="30" t="s">
        <v>32</v>
      </c>
      <c r="K81" s="18" t="s">
        <v>19</v>
      </c>
      <c r="L81" s="19" t="s">
        <v>41</v>
      </c>
      <c r="M81" s="19">
        <v>0</v>
      </c>
      <c r="N81" s="19">
        <v>0</v>
      </c>
      <c r="O81" s="21">
        <v>0</v>
      </c>
      <c r="P81" s="31" t="s">
        <v>891</v>
      </c>
      <c r="Q81" s="22" t="s">
        <v>42</v>
      </c>
      <c r="R81" s="32"/>
      <c r="S81" s="33"/>
    </row>
    <row r="82" spans="1:19" ht="22.5">
      <c r="A82" s="25" t="s">
        <v>24</v>
      </c>
      <c r="B82" s="26" t="s">
        <v>119</v>
      </c>
      <c r="C82" s="27" t="s">
        <v>26</v>
      </c>
      <c r="D82" s="28" t="s">
        <v>120</v>
      </c>
      <c r="E82" s="28"/>
      <c r="F82" s="129" t="s">
        <v>2220</v>
      </c>
      <c r="G82" s="29" t="s">
        <v>2221</v>
      </c>
      <c r="H82" s="31" t="s">
        <v>2222</v>
      </c>
      <c r="I82" s="30" t="s">
        <v>2223</v>
      </c>
      <c r="J82" s="30" t="s">
        <v>32</v>
      </c>
      <c r="K82" s="18" t="s">
        <v>19</v>
      </c>
      <c r="L82" s="19" t="s">
        <v>20</v>
      </c>
      <c r="M82" s="19">
        <v>41.82</v>
      </c>
      <c r="N82" s="19">
        <v>0</v>
      </c>
      <c r="O82" s="21">
        <v>41.82</v>
      </c>
      <c r="P82" s="31" t="s">
        <v>22</v>
      </c>
      <c r="Q82" s="22" t="s">
        <v>23</v>
      </c>
      <c r="R82" s="32"/>
      <c r="S82" s="33"/>
    </row>
    <row r="83" spans="1:19" ht="24">
      <c r="A83" s="25" t="s">
        <v>24</v>
      </c>
      <c r="B83" s="26" t="s">
        <v>119</v>
      </c>
      <c r="C83" s="27"/>
      <c r="D83" s="28" t="s">
        <v>120</v>
      </c>
      <c r="E83" s="28"/>
      <c r="F83" s="129" t="s">
        <v>2234</v>
      </c>
      <c r="G83" s="29" t="s">
        <v>2235</v>
      </c>
      <c r="H83" s="31" t="s">
        <v>2236</v>
      </c>
      <c r="I83" s="30" t="s">
        <v>2237</v>
      </c>
      <c r="J83" s="30" t="s">
        <v>32</v>
      </c>
      <c r="K83" s="18" t="s">
        <v>19</v>
      </c>
      <c r="L83" s="19" t="s">
        <v>20</v>
      </c>
      <c r="M83" s="19">
        <v>50.03</v>
      </c>
      <c r="N83" s="19">
        <v>5.5</v>
      </c>
      <c r="O83" s="21">
        <v>52.78</v>
      </c>
      <c r="P83" s="31" t="s">
        <v>22</v>
      </c>
      <c r="Q83" s="22" t="s">
        <v>23</v>
      </c>
      <c r="R83" s="32">
        <v>2</v>
      </c>
      <c r="S83" s="33" t="s">
        <v>2238</v>
      </c>
    </row>
    <row r="84" spans="1:19" ht="22.5">
      <c r="A84" s="25" t="s">
        <v>24</v>
      </c>
      <c r="B84" s="26" t="s">
        <v>119</v>
      </c>
      <c r="C84" s="27" t="s">
        <v>26</v>
      </c>
      <c r="D84" s="28" t="s">
        <v>120</v>
      </c>
      <c r="E84" s="28"/>
      <c r="F84" s="129" t="s">
        <v>2262</v>
      </c>
      <c r="G84" s="29" t="s">
        <v>2263</v>
      </c>
      <c r="H84" s="31" t="s">
        <v>2264</v>
      </c>
      <c r="I84" s="30" t="s">
        <v>2265</v>
      </c>
      <c r="J84" s="30" t="s">
        <v>32</v>
      </c>
      <c r="K84" s="18" t="s">
        <v>19</v>
      </c>
      <c r="L84" s="19" t="s">
        <v>20</v>
      </c>
      <c r="M84" s="19">
        <v>130.94</v>
      </c>
      <c r="N84" s="19">
        <v>5.5</v>
      </c>
      <c r="O84" s="21">
        <v>138.13999999999999</v>
      </c>
      <c r="P84" s="31" t="s">
        <v>22</v>
      </c>
      <c r="Q84" s="22" t="s">
        <v>23</v>
      </c>
      <c r="R84" s="32"/>
      <c r="S84" s="33"/>
    </row>
    <row r="85" spans="1:19" ht="22.5">
      <c r="A85" s="25" t="s">
        <v>24</v>
      </c>
      <c r="B85" s="26" t="s">
        <v>119</v>
      </c>
      <c r="C85" s="27" t="s">
        <v>26</v>
      </c>
      <c r="D85" s="28" t="s">
        <v>120</v>
      </c>
      <c r="E85" s="28"/>
      <c r="F85" s="129" t="s">
        <v>2278</v>
      </c>
      <c r="G85" s="29" t="s">
        <v>2279</v>
      </c>
      <c r="H85" s="31" t="s">
        <v>2280</v>
      </c>
      <c r="I85" s="30" t="s">
        <v>2281</v>
      </c>
      <c r="J85" s="30" t="s">
        <v>32</v>
      </c>
      <c r="K85" s="18" t="s">
        <v>19</v>
      </c>
      <c r="L85" s="19" t="s">
        <v>20</v>
      </c>
      <c r="M85" s="19">
        <v>0</v>
      </c>
      <c r="N85" s="19">
        <v>0</v>
      </c>
      <c r="O85" s="21">
        <v>0</v>
      </c>
      <c r="P85" s="31" t="s">
        <v>22</v>
      </c>
      <c r="Q85" s="22" t="s">
        <v>23</v>
      </c>
      <c r="R85" s="57"/>
      <c r="S85" s="43"/>
    </row>
    <row r="86" spans="1:19" ht="22.5">
      <c r="A86" s="25" t="s">
        <v>24</v>
      </c>
      <c r="B86" s="26" t="s">
        <v>119</v>
      </c>
      <c r="C86" s="27"/>
      <c r="D86" s="28" t="s">
        <v>120</v>
      </c>
      <c r="E86" s="28"/>
      <c r="F86" s="129" t="s">
        <v>2251</v>
      </c>
      <c r="G86" s="29"/>
      <c r="H86" s="31" t="s">
        <v>2250</v>
      </c>
      <c r="I86" s="30" t="s">
        <v>2252</v>
      </c>
      <c r="J86" s="30" t="s">
        <v>32</v>
      </c>
      <c r="K86" s="53" t="s">
        <v>19</v>
      </c>
      <c r="L86" s="19" t="s">
        <v>20</v>
      </c>
      <c r="M86" s="19">
        <v>48.1</v>
      </c>
      <c r="N86" s="19">
        <v>5.5</v>
      </c>
      <c r="O86" s="21">
        <v>50.75</v>
      </c>
      <c r="P86" s="31" t="s">
        <v>22</v>
      </c>
      <c r="Q86" s="22" t="s">
        <v>23</v>
      </c>
      <c r="R86" s="32"/>
      <c r="S86" s="33"/>
    </row>
    <row r="87" spans="1:19" ht="22.5">
      <c r="A87" s="25" t="s">
        <v>24</v>
      </c>
      <c r="B87" s="26" t="s">
        <v>119</v>
      </c>
      <c r="C87" s="27"/>
      <c r="D87" s="28" t="s">
        <v>120</v>
      </c>
      <c r="E87" s="69"/>
      <c r="F87" s="153" t="s">
        <v>381</v>
      </c>
      <c r="G87" s="29" t="s">
        <v>382</v>
      </c>
      <c r="H87" s="70" t="s">
        <v>383</v>
      </c>
      <c r="I87" s="30" t="s">
        <v>358</v>
      </c>
      <c r="J87" s="30" t="s">
        <v>32</v>
      </c>
      <c r="K87" s="18" t="s">
        <v>19</v>
      </c>
      <c r="L87" s="19" t="s">
        <v>20</v>
      </c>
      <c r="M87" s="19">
        <v>91.4</v>
      </c>
      <c r="N87" s="19">
        <v>5.5</v>
      </c>
      <c r="O87" s="21">
        <v>96.43</v>
      </c>
      <c r="P87" s="31" t="s">
        <v>22</v>
      </c>
      <c r="Q87" s="22" t="s">
        <v>23</v>
      </c>
      <c r="R87" s="57"/>
      <c r="S87" s="43"/>
    </row>
    <row r="88" spans="1:19" ht="22.5">
      <c r="A88" s="25" t="s">
        <v>24</v>
      </c>
      <c r="B88" s="26" t="s">
        <v>119</v>
      </c>
      <c r="C88" s="27" t="s">
        <v>26</v>
      </c>
      <c r="D88" s="28" t="s">
        <v>120</v>
      </c>
      <c r="E88" s="28"/>
      <c r="F88" s="129" t="s">
        <v>2305</v>
      </c>
      <c r="G88" s="29" t="s">
        <v>2306</v>
      </c>
      <c r="H88" s="31" t="s">
        <v>2307</v>
      </c>
      <c r="I88" s="30" t="s">
        <v>1732</v>
      </c>
      <c r="J88" s="30" t="s">
        <v>18</v>
      </c>
      <c r="K88" s="18" t="s">
        <v>19</v>
      </c>
      <c r="L88" s="19" t="s">
        <v>2612</v>
      </c>
      <c r="M88" s="19">
        <v>175.6</v>
      </c>
      <c r="N88" s="19">
        <v>5.5</v>
      </c>
      <c r="O88" s="21">
        <v>185.26</v>
      </c>
      <c r="P88" s="31" t="s">
        <v>45</v>
      </c>
      <c r="Q88" s="22" t="s">
        <v>42</v>
      </c>
      <c r="R88" s="32"/>
      <c r="S88" s="33"/>
    </row>
    <row r="89" spans="1:19" ht="22.5">
      <c r="A89" s="25" t="s">
        <v>24</v>
      </c>
      <c r="B89" s="26" t="s">
        <v>119</v>
      </c>
      <c r="C89" s="27" t="s">
        <v>26</v>
      </c>
      <c r="D89" s="28" t="s">
        <v>120</v>
      </c>
      <c r="E89" s="28"/>
      <c r="F89" s="129" t="s">
        <v>2334</v>
      </c>
      <c r="G89" s="29" t="s">
        <v>2335</v>
      </c>
      <c r="H89" s="31" t="s">
        <v>2336</v>
      </c>
      <c r="I89" s="30" t="s">
        <v>676</v>
      </c>
      <c r="J89" s="30" t="s">
        <v>32</v>
      </c>
      <c r="K89" s="18" t="s">
        <v>19</v>
      </c>
      <c r="L89" s="19" t="s">
        <v>41</v>
      </c>
      <c r="M89" s="19">
        <v>186.76</v>
      </c>
      <c r="N89" s="19">
        <v>5.5</v>
      </c>
      <c r="O89" s="21">
        <v>197.03</v>
      </c>
      <c r="P89" s="31" t="s">
        <v>110</v>
      </c>
      <c r="Q89" s="22" t="s">
        <v>42</v>
      </c>
      <c r="R89" s="32"/>
      <c r="S89" s="33"/>
    </row>
    <row r="90" spans="1:19" ht="22.5">
      <c r="A90" s="25" t="s">
        <v>24</v>
      </c>
      <c r="B90" s="26" t="s">
        <v>119</v>
      </c>
      <c r="C90" s="27" t="s">
        <v>26</v>
      </c>
      <c r="D90" s="28" t="s">
        <v>120</v>
      </c>
      <c r="E90" s="28"/>
      <c r="F90" s="129" t="s">
        <v>2337</v>
      </c>
      <c r="G90" s="29" t="s">
        <v>2338</v>
      </c>
      <c r="H90" s="31" t="s">
        <v>2339</v>
      </c>
      <c r="I90" s="30" t="s">
        <v>871</v>
      </c>
      <c r="J90" s="30" t="s">
        <v>32</v>
      </c>
      <c r="K90" s="18" t="s">
        <v>19</v>
      </c>
      <c r="L90" s="19" t="s">
        <v>1378</v>
      </c>
      <c r="M90" s="19">
        <v>94.09</v>
      </c>
      <c r="N90" s="19">
        <v>5.5</v>
      </c>
      <c r="O90" s="21">
        <v>99.26</v>
      </c>
      <c r="P90" s="41" t="s">
        <v>174</v>
      </c>
      <c r="Q90" s="22" t="s">
        <v>42</v>
      </c>
      <c r="R90" s="32"/>
      <c r="S90" s="33"/>
    </row>
    <row r="91" spans="1:19" ht="22.5">
      <c r="A91" s="25" t="s">
        <v>24</v>
      </c>
      <c r="B91" s="26" t="s">
        <v>119</v>
      </c>
      <c r="C91" s="27"/>
      <c r="D91" s="28" t="s">
        <v>120</v>
      </c>
      <c r="E91" s="28"/>
      <c r="F91" s="129" t="s">
        <v>2340</v>
      </c>
      <c r="G91" s="29"/>
      <c r="H91" s="31" t="s">
        <v>2341</v>
      </c>
      <c r="I91" s="38" t="s">
        <v>2342</v>
      </c>
      <c r="J91" s="30" t="s">
        <v>32</v>
      </c>
      <c r="K91" s="53" t="s">
        <v>19</v>
      </c>
      <c r="L91" s="19" t="s">
        <v>450</v>
      </c>
      <c r="M91" s="19">
        <v>28.62</v>
      </c>
      <c r="N91" s="19">
        <v>5.5</v>
      </c>
      <c r="O91" s="21">
        <v>30.19</v>
      </c>
      <c r="P91" s="31" t="s">
        <v>553</v>
      </c>
      <c r="Q91" s="22" t="s">
        <v>42</v>
      </c>
      <c r="R91" s="32"/>
      <c r="S91" s="33"/>
    </row>
    <row r="92" spans="1:19" ht="22.5">
      <c r="A92" s="25" t="s">
        <v>24</v>
      </c>
      <c r="B92" s="26" t="s">
        <v>119</v>
      </c>
      <c r="C92" s="27"/>
      <c r="D92" s="28" t="s">
        <v>120</v>
      </c>
      <c r="E92" s="28"/>
      <c r="F92" s="129" t="s">
        <v>2382</v>
      </c>
      <c r="G92" s="29" t="s">
        <v>2383</v>
      </c>
      <c r="H92" s="31" t="s">
        <v>2384</v>
      </c>
      <c r="I92" s="30" t="s">
        <v>2385</v>
      </c>
      <c r="J92" s="30" t="s">
        <v>18</v>
      </c>
      <c r="K92" s="18" t="s">
        <v>19</v>
      </c>
      <c r="L92" s="19" t="s">
        <v>41</v>
      </c>
      <c r="M92" s="19">
        <v>86.68</v>
      </c>
      <c r="N92" s="19">
        <v>2.1</v>
      </c>
      <c r="O92" s="21">
        <v>88.5</v>
      </c>
      <c r="P92" s="31" t="s">
        <v>45</v>
      </c>
      <c r="Q92" s="22" t="s">
        <v>42</v>
      </c>
      <c r="R92" s="32">
        <v>2</v>
      </c>
      <c r="S92" s="33" t="s">
        <v>2386</v>
      </c>
    </row>
    <row r="93" spans="1:19" ht="30">
      <c r="A93" s="25" t="s">
        <v>24</v>
      </c>
      <c r="B93" s="26" t="s">
        <v>119</v>
      </c>
      <c r="C93" s="27"/>
      <c r="D93" s="28" t="s">
        <v>120</v>
      </c>
      <c r="E93" s="28"/>
      <c r="F93" s="129" t="s">
        <v>2421</v>
      </c>
      <c r="G93" s="29" t="s">
        <v>2422</v>
      </c>
      <c r="H93" s="31" t="s">
        <v>2423</v>
      </c>
      <c r="I93" s="30" t="s">
        <v>2424</v>
      </c>
      <c r="J93" s="30" t="s">
        <v>32</v>
      </c>
      <c r="K93" s="18" t="s">
        <v>19</v>
      </c>
      <c r="L93" s="19" t="s">
        <v>1724</v>
      </c>
      <c r="M93" s="19">
        <f>374.55-124.85</f>
        <v>249.70000000000002</v>
      </c>
      <c r="N93" s="19">
        <v>5.5</v>
      </c>
      <c r="O93" s="21">
        <f>395.16-131.72</f>
        <v>263.44000000000005</v>
      </c>
      <c r="P93" s="31" t="s">
        <v>553</v>
      </c>
      <c r="Q93" s="22" t="s">
        <v>42</v>
      </c>
      <c r="R93" s="32"/>
      <c r="S93" s="33"/>
    </row>
    <row r="94" spans="1:19" ht="22.5">
      <c r="A94" s="25" t="s">
        <v>24</v>
      </c>
      <c r="B94" s="26" t="s">
        <v>119</v>
      </c>
      <c r="C94" s="27"/>
      <c r="D94" s="28" t="s">
        <v>120</v>
      </c>
      <c r="E94" s="28"/>
      <c r="F94" s="129" t="s">
        <v>2443</v>
      </c>
      <c r="G94" s="29" t="s">
        <v>2444</v>
      </c>
      <c r="H94" s="31" t="s">
        <v>2445</v>
      </c>
      <c r="I94" s="30" t="s">
        <v>1647</v>
      </c>
      <c r="J94" s="30" t="s">
        <v>32</v>
      </c>
      <c r="K94" s="18" t="s">
        <v>19</v>
      </c>
      <c r="L94" s="19" t="s">
        <v>41</v>
      </c>
      <c r="M94" s="19">
        <v>0</v>
      </c>
      <c r="N94" s="19">
        <v>0</v>
      </c>
      <c r="O94" s="21">
        <v>0</v>
      </c>
      <c r="P94" s="31" t="s">
        <v>1648</v>
      </c>
      <c r="Q94" s="22" t="s">
        <v>42</v>
      </c>
      <c r="R94" s="32"/>
      <c r="S94" s="33"/>
    </row>
    <row r="95" spans="1:19" ht="22.5">
      <c r="A95" s="25" t="s">
        <v>24</v>
      </c>
      <c r="B95" s="26" t="s">
        <v>119</v>
      </c>
      <c r="C95" s="27"/>
      <c r="D95" s="28" t="s">
        <v>120</v>
      </c>
      <c r="E95" s="28"/>
      <c r="F95" s="129" t="s">
        <v>529</v>
      </c>
      <c r="G95" s="29" t="s">
        <v>530</v>
      </c>
      <c r="H95" s="31" t="s">
        <v>531</v>
      </c>
      <c r="I95" s="30" t="s">
        <v>43</v>
      </c>
      <c r="J95" s="30" t="s">
        <v>18</v>
      </c>
      <c r="K95" s="18" t="s">
        <v>19</v>
      </c>
      <c r="L95" s="19" t="s">
        <v>41</v>
      </c>
      <c r="M95" s="19">
        <v>324.8</v>
      </c>
      <c r="N95" s="19">
        <v>5.5</v>
      </c>
      <c r="O95" s="21">
        <v>342.66</v>
      </c>
      <c r="P95" s="31" t="s">
        <v>532</v>
      </c>
      <c r="Q95" s="22" t="s">
        <v>42</v>
      </c>
      <c r="R95" s="32"/>
      <c r="S95" s="33"/>
    </row>
    <row r="96" spans="1:19" ht="22.5">
      <c r="A96" s="25" t="s">
        <v>24</v>
      </c>
      <c r="B96" s="26" t="s">
        <v>119</v>
      </c>
      <c r="C96" s="27"/>
      <c r="D96" s="28" t="s">
        <v>120</v>
      </c>
      <c r="E96" s="28"/>
      <c r="F96" s="129" t="s">
        <v>2453</v>
      </c>
      <c r="G96" s="29" t="s">
        <v>2454</v>
      </c>
      <c r="H96" s="31" t="s">
        <v>2455</v>
      </c>
      <c r="I96" s="30" t="s">
        <v>577</v>
      </c>
      <c r="J96" s="30" t="s">
        <v>32</v>
      </c>
      <c r="K96" s="18" t="s">
        <v>19</v>
      </c>
      <c r="L96" s="19" t="s">
        <v>41</v>
      </c>
      <c r="M96" s="19">
        <v>122.18</v>
      </c>
      <c r="N96" s="19">
        <v>2.1</v>
      </c>
      <c r="O96" s="21">
        <v>124.75</v>
      </c>
      <c r="P96" s="31" t="s">
        <v>85</v>
      </c>
      <c r="Q96" s="22" t="s">
        <v>42</v>
      </c>
      <c r="R96" s="32"/>
      <c r="S96" s="33"/>
    </row>
    <row r="97" spans="1:19" ht="29.25">
      <c r="A97" s="25" t="s">
        <v>24</v>
      </c>
      <c r="B97" s="26" t="s">
        <v>119</v>
      </c>
      <c r="C97" s="46"/>
      <c r="D97" s="28" t="s">
        <v>120</v>
      </c>
      <c r="E97" s="28"/>
      <c r="F97" s="129" t="s">
        <v>2482</v>
      </c>
      <c r="G97" s="29" t="s">
        <v>2483</v>
      </c>
      <c r="H97" s="31" t="s">
        <v>2484</v>
      </c>
      <c r="I97" s="30" t="s">
        <v>2485</v>
      </c>
      <c r="J97" s="30" t="s">
        <v>18</v>
      </c>
      <c r="K97" s="18" t="s">
        <v>19</v>
      </c>
      <c r="L97" s="19" t="s">
        <v>41</v>
      </c>
      <c r="M97" s="19">
        <v>60.85</v>
      </c>
      <c r="N97" s="19">
        <v>2.1</v>
      </c>
      <c r="O97" s="21">
        <v>62.13</v>
      </c>
      <c r="P97" s="31" t="s">
        <v>45</v>
      </c>
      <c r="Q97" s="22" t="s">
        <v>42</v>
      </c>
      <c r="R97" s="32">
        <v>5</v>
      </c>
      <c r="S97" s="33" t="s">
        <v>2486</v>
      </c>
    </row>
    <row r="98" spans="1:19" ht="22.5">
      <c r="A98" s="25" t="s">
        <v>24</v>
      </c>
      <c r="B98" s="26" t="s">
        <v>119</v>
      </c>
      <c r="C98" s="27" t="s">
        <v>26</v>
      </c>
      <c r="D98" s="28" t="s">
        <v>120</v>
      </c>
      <c r="E98" s="28"/>
      <c r="F98" s="129" t="s">
        <v>2487</v>
      </c>
      <c r="G98" s="29" t="s">
        <v>2488</v>
      </c>
      <c r="H98" s="31" t="s">
        <v>2489</v>
      </c>
      <c r="I98" s="30" t="s">
        <v>2490</v>
      </c>
      <c r="J98" s="30" t="s">
        <v>32</v>
      </c>
      <c r="K98" s="18" t="s">
        <v>19</v>
      </c>
      <c r="L98" s="19" t="s">
        <v>41</v>
      </c>
      <c r="M98" s="19">
        <v>167.59</v>
      </c>
      <c r="N98" s="19">
        <v>2.1</v>
      </c>
      <c r="O98" s="21">
        <v>171.11</v>
      </c>
      <c r="P98" s="31" t="s">
        <v>45</v>
      </c>
      <c r="Q98" s="22" t="s">
        <v>42</v>
      </c>
      <c r="R98" s="32"/>
      <c r="S98" s="33"/>
    </row>
    <row r="99" spans="1:19" ht="45">
      <c r="A99" s="25" t="s">
        <v>24</v>
      </c>
      <c r="B99" s="26" t="s">
        <v>119</v>
      </c>
      <c r="C99" s="27"/>
      <c r="D99" s="28" t="s">
        <v>120</v>
      </c>
      <c r="E99" s="28"/>
      <c r="F99" s="129" t="s">
        <v>2491</v>
      </c>
      <c r="G99" s="29" t="s">
        <v>2492</v>
      </c>
      <c r="H99" s="31" t="s">
        <v>2493</v>
      </c>
      <c r="I99" s="34" t="s">
        <v>2494</v>
      </c>
      <c r="J99" s="30" t="s">
        <v>32</v>
      </c>
      <c r="K99" s="18" t="s">
        <v>19</v>
      </c>
      <c r="L99" s="19" t="s">
        <v>20</v>
      </c>
      <c r="M99" s="19">
        <v>54.23</v>
      </c>
      <c r="N99" s="19">
        <v>5.5</v>
      </c>
      <c r="O99" s="21">
        <v>57.21</v>
      </c>
      <c r="P99" s="31" t="s">
        <v>22</v>
      </c>
      <c r="Q99" s="22" t="s">
        <v>23</v>
      </c>
      <c r="R99" s="32"/>
      <c r="S99" s="33"/>
    </row>
    <row r="100" spans="1:19" ht="24">
      <c r="A100" s="25" t="s">
        <v>24</v>
      </c>
      <c r="B100" s="26" t="s">
        <v>119</v>
      </c>
      <c r="C100" s="27"/>
      <c r="D100" s="28" t="s">
        <v>120</v>
      </c>
      <c r="E100" s="28"/>
      <c r="F100" s="129" t="s">
        <v>2634</v>
      </c>
      <c r="G100" s="29" t="s">
        <v>2495</v>
      </c>
      <c r="H100" s="31" t="s">
        <v>2496</v>
      </c>
      <c r="I100" s="30" t="s">
        <v>981</v>
      </c>
      <c r="J100" s="30" t="s">
        <v>32</v>
      </c>
      <c r="K100" s="18" t="s">
        <v>19</v>
      </c>
      <c r="L100" s="19" t="s">
        <v>41</v>
      </c>
      <c r="M100" s="19">
        <v>0</v>
      </c>
      <c r="N100" s="19">
        <v>0</v>
      </c>
      <c r="O100" s="21">
        <v>0</v>
      </c>
      <c r="P100" s="31" t="s">
        <v>174</v>
      </c>
      <c r="Q100" s="22" t="s">
        <v>42</v>
      </c>
      <c r="R100" s="32"/>
      <c r="S100" s="33"/>
    </row>
    <row r="101" spans="1:19" ht="22.5">
      <c r="A101" s="25" t="s">
        <v>24</v>
      </c>
      <c r="B101" s="26" t="s">
        <v>119</v>
      </c>
      <c r="C101" s="27"/>
      <c r="D101" s="28" t="s">
        <v>120</v>
      </c>
      <c r="E101" s="28"/>
      <c r="F101" s="129" t="s">
        <v>2529</v>
      </c>
      <c r="G101" s="29" t="s">
        <v>2530</v>
      </c>
      <c r="H101" s="31" t="s">
        <v>2531</v>
      </c>
      <c r="I101" s="30" t="s">
        <v>2532</v>
      </c>
      <c r="J101" s="30" t="s">
        <v>32</v>
      </c>
      <c r="K101" s="18" t="s">
        <v>19</v>
      </c>
      <c r="L101" s="19" t="s">
        <v>41</v>
      </c>
      <c r="M101" s="19">
        <v>139.77000000000001</v>
      </c>
      <c r="N101" s="19">
        <v>2.1</v>
      </c>
      <c r="O101" s="21">
        <v>142.69999999999999</v>
      </c>
      <c r="P101" s="31" t="s">
        <v>553</v>
      </c>
      <c r="Q101" s="22" t="s">
        <v>42</v>
      </c>
      <c r="R101" s="32"/>
      <c r="S101" s="33"/>
    </row>
    <row r="102" spans="1:19" ht="22.5">
      <c r="A102" s="25" t="s">
        <v>24</v>
      </c>
      <c r="B102" s="26" t="s">
        <v>119</v>
      </c>
      <c r="C102" s="27"/>
      <c r="D102" s="28" t="s">
        <v>120</v>
      </c>
      <c r="E102" s="28"/>
      <c r="F102" s="129" t="s">
        <v>2540</v>
      </c>
      <c r="G102" s="29" t="s">
        <v>2541</v>
      </c>
      <c r="H102" s="31" t="s">
        <v>2542</v>
      </c>
      <c r="I102" s="30" t="s">
        <v>676</v>
      </c>
      <c r="J102" s="30" t="s">
        <v>18</v>
      </c>
      <c r="K102" s="18" t="s">
        <v>19</v>
      </c>
      <c r="L102" s="19" t="s">
        <v>41</v>
      </c>
      <c r="M102" s="19">
        <v>99.47</v>
      </c>
      <c r="N102" s="19">
        <v>5.5</v>
      </c>
      <c r="O102" s="21">
        <v>104.94</v>
      </c>
      <c r="P102" s="31" t="s">
        <v>110</v>
      </c>
      <c r="Q102" s="22" t="s">
        <v>42</v>
      </c>
      <c r="R102" s="32"/>
      <c r="S102" s="33"/>
    </row>
    <row r="103" spans="1:19" ht="39">
      <c r="A103" s="25" t="s">
        <v>24</v>
      </c>
      <c r="B103" s="26" t="s">
        <v>119</v>
      </c>
      <c r="C103" s="27"/>
      <c r="D103" s="28" t="s">
        <v>120</v>
      </c>
      <c r="E103" s="28"/>
      <c r="F103" s="129" t="s">
        <v>2556</v>
      </c>
      <c r="G103" s="29" t="s">
        <v>2557</v>
      </c>
      <c r="H103" s="31" t="s">
        <v>2558</v>
      </c>
      <c r="I103" s="30" t="s">
        <v>2559</v>
      </c>
      <c r="J103" s="30" t="s">
        <v>32</v>
      </c>
      <c r="K103" s="18" t="s">
        <v>19</v>
      </c>
      <c r="L103" s="19" t="s">
        <v>20</v>
      </c>
      <c r="M103" s="19">
        <v>48.71</v>
      </c>
      <c r="N103" s="19">
        <v>2.1</v>
      </c>
      <c r="O103" s="21">
        <v>49.73</v>
      </c>
      <c r="P103" s="31" t="s">
        <v>22</v>
      </c>
      <c r="Q103" s="22" t="s">
        <v>23</v>
      </c>
      <c r="R103" s="32">
        <v>6</v>
      </c>
      <c r="S103" s="33" t="s">
        <v>2560</v>
      </c>
    </row>
    <row r="104" spans="1:19" ht="68.25">
      <c r="A104" s="25" t="s">
        <v>24</v>
      </c>
      <c r="B104" s="26" t="s">
        <v>119</v>
      </c>
      <c r="C104" s="27"/>
      <c r="D104" s="28" t="s">
        <v>120</v>
      </c>
      <c r="E104" s="28"/>
      <c r="F104" s="129" t="s">
        <v>2563</v>
      </c>
      <c r="G104" s="29" t="s">
        <v>2564</v>
      </c>
      <c r="H104" s="31" t="s">
        <v>2565</v>
      </c>
      <c r="I104" s="30" t="s">
        <v>2559</v>
      </c>
      <c r="J104" s="30" t="s">
        <v>32</v>
      </c>
      <c r="K104" s="18" t="s">
        <v>19</v>
      </c>
      <c r="L104" s="19" t="s">
        <v>20</v>
      </c>
      <c r="M104" s="19">
        <v>48.71</v>
      </c>
      <c r="N104" s="19">
        <v>2.1</v>
      </c>
      <c r="O104" s="21">
        <v>49.73</v>
      </c>
      <c r="P104" s="31" t="s">
        <v>22</v>
      </c>
      <c r="Q104" s="22" t="s">
        <v>23</v>
      </c>
      <c r="R104" s="32">
        <v>7</v>
      </c>
      <c r="S104" s="33" t="s">
        <v>2566</v>
      </c>
    </row>
    <row r="105" spans="1:19" ht="29.25">
      <c r="A105" s="25" t="s">
        <v>24</v>
      </c>
      <c r="B105" s="26" t="s">
        <v>119</v>
      </c>
      <c r="C105" s="27"/>
      <c r="D105" s="28" t="s">
        <v>120</v>
      </c>
      <c r="E105" s="28"/>
      <c r="F105" s="129" t="s">
        <v>2569</v>
      </c>
      <c r="G105" s="29" t="s">
        <v>2570</v>
      </c>
      <c r="H105" s="31" t="s">
        <v>2571</v>
      </c>
      <c r="I105" s="30" t="s">
        <v>2559</v>
      </c>
      <c r="J105" s="30" t="s">
        <v>32</v>
      </c>
      <c r="K105" s="18" t="s">
        <v>19</v>
      </c>
      <c r="L105" s="19" t="s">
        <v>20</v>
      </c>
      <c r="M105" s="19">
        <v>48.71</v>
      </c>
      <c r="N105" s="19">
        <v>2.1</v>
      </c>
      <c r="O105" s="21">
        <v>49.73</v>
      </c>
      <c r="P105" s="31" t="s">
        <v>22</v>
      </c>
      <c r="Q105" s="22" t="s">
        <v>23</v>
      </c>
      <c r="R105" s="35">
        <v>5</v>
      </c>
      <c r="S105" s="33" t="s">
        <v>2572</v>
      </c>
    </row>
    <row r="106" spans="1:19" ht="22.5">
      <c r="A106" s="25" t="s">
        <v>24</v>
      </c>
      <c r="B106" s="26" t="s">
        <v>119</v>
      </c>
      <c r="C106" s="27" t="s">
        <v>26</v>
      </c>
      <c r="D106" s="28" t="s">
        <v>120</v>
      </c>
      <c r="E106" s="28"/>
      <c r="F106" s="129" t="s">
        <v>2573</v>
      </c>
      <c r="G106" s="29" t="s">
        <v>2574</v>
      </c>
      <c r="H106" s="31" t="s">
        <v>2575</v>
      </c>
      <c r="I106" s="30" t="s">
        <v>2576</v>
      </c>
      <c r="J106" s="30" t="s">
        <v>32</v>
      </c>
      <c r="K106" s="18" t="s">
        <v>19</v>
      </c>
      <c r="L106" s="19" t="s">
        <v>41</v>
      </c>
      <c r="M106" s="19">
        <v>0</v>
      </c>
      <c r="N106" s="19">
        <v>0</v>
      </c>
      <c r="O106" s="21">
        <v>0</v>
      </c>
      <c r="P106" s="173" t="s">
        <v>553</v>
      </c>
      <c r="Q106" s="22" t="s">
        <v>42</v>
      </c>
      <c r="R106" s="48"/>
      <c r="S106" s="49"/>
    </row>
    <row r="107" spans="1:19" ht="24">
      <c r="A107" s="25" t="s">
        <v>24</v>
      </c>
      <c r="B107" s="26" t="s">
        <v>119</v>
      </c>
      <c r="C107" s="27" t="s">
        <v>26</v>
      </c>
      <c r="D107" s="28" t="s">
        <v>120</v>
      </c>
      <c r="E107" s="28"/>
      <c r="F107" s="129" t="s">
        <v>2589</v>
      </c>
      <c r="G107" s="29" t="s">
        <v>2590</v>
      </c>
      <c r="H107" s="31" t="s">
        <v>2591</v>
      </c>
      <c r="I107" s="30" t="s">
        <v>2592</v>
      </c>
      <c r="J107" s="30" t="s">
        <v>32</v>
      </c>
      <c r="K107" s="18" t="s">
        <v>19</v>
      </c>
      <c r="L107" s="19" t="s">
        <v>41</v>
      </c>
      <c r="M107" s="19">
        <v>131.94999999999999</v>
      </c>
      <c r="N107" s="19" t="s">
        <v>44</v>
      </c>
      <c r="O107" s="21">
        <v>135.07</v>
      </c>
      <c r="P107" s="173" t="s">
        <v>553</v>
      </c>
      <c r="Q107" s="22" t="s">
        <v>42</v>
      </c>
      <c r="R107" s="48"/>
      <c r="S107" s="49"/>
    </row>
    <row r="108" spans="1:19">
      <c r="O108" s="4">
        <f>SUM(O2:O107)</f>
        <v>17969.22</v>
      </c>
    </row>
  </sheetData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topLeftCell="A122" zoomScaleNormal="100" workbookViewId="0">
      <selection activeCell="O135" sqref="O135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166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172" customWidth="1"/>
    <col min="17" max="18" width="10.7109375" style="3" customWidth="1"/>
    <col min="19" max="19" width="10.7109375" style="5" customWidth="1"/>
    <col min="20" max="1005" width="10.7109375" style="3" customWidth="1"/>
    <col min="1006" max="1016" width="9.140625" style="3" customWidth="1"/>
    <col min="1017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167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23" t="s">
        <v>16</v>
      </c>
      <c r="R1" s="7" t="s">
        <v>17</v>
      </c>
      <c r="S1" s="14"/>
    </row>
    <row r="2" spans="1:19" ht="24">
      <c r="A2" s="25" t="s">
        <v>24</v>
      </c>
      <c r="B2" s="26" t="s">
        <v>69</v>
      </c>
      <c r="C2" s="27"/>
      <c r="D2" s="28" t="s">
        <v>70</v>
      </c>
      <c r="E2" s="28"/>
      <c r="F2" s="129" t="s">
        <v>86</v>
      </c>
      <c r="G2" s="29" t="s">
        <v>87</v>
      </c>
      <c r="H2" s="31" t="s">
        <v>88</v>
      </c>
      <c r="I2" s="30" t="s">
        <v>89</v>
      </c>
      <c r="J2" s="30" t="s">
        <v>90</v>
      </c>
      <c r="K2" s="18" t="s">
        <v>19</v>
      </c>
      <c r="L2" s="75" t="s">
        <v>2613</v>
      </c>
      <c r="M2" s="40">
        <v>713.89</v>
      </c>
      <c r="N2" s="41">
        <v>5.5</v>
      </c>
      <c r="O2" s="42">
        <v>753.15</v>
      </c>
      <c r="P2" s="31" t="s">
        <v>91</v>
      </c>
      <c r="Q2" s="22" t="s">
        <v>42</v>
      </c>
      <c r="R2" s="32"/>
      <c r="S2" s="33"/>
    </row>
    <row r="3" spans="1:19" ht="30">
      <c r="A3" s="25" t="s">
        <v>24</v>
      </c>
      <c r="B3" s="26" t="s">
        <v>69</v>
      </c>
      <c r="C3" s="27" t="s">
        <v>26</v>
      </c>
      <c r="D3" s="28" t="s">
        <v>70</v>
      </c>
      <c r="E3" s="44"/>
      <c r="F3" s="129" t="s">
        <v>92</v>
      </c>
      <c r="G3" s="29" t="s">
        <v>93</v>
      </c>
      <c r="H3" s="31" t="s">
        <v>94</v>
      </c>
      <c r="I3" s="30" t="s">
        <v>95</v>
      </c>
      <c r="J3" s="30" t="s">
        <v>32</v>
      </c>
      <c r="K3" s="18" t="s">
        <v>19</v>
      </c>
      <c r="L3" s="19" t="s">
        <v>96</v>
      </c>
      <c r="M3" s="19">
        <f>263.9+263.9</f>
        <v>527.79999999999995</v>
      </c>
      <c r="N3" s="19">
        <v>5.5</v>
      </c>
      <c r="O3" s="21">
        <f>278.41+278.41</f>
        <v>556.82000000000005</v>
      </c>
      <c r="P3" s="31" t="s">
        <v>97</v>
      </c>
      <c r="Q3" s="22" t="s">
        <v>42</v>
      </c>
      <c r="R3" s="32"/>
      <c r="S3" s="33"/>
    </row>
    <row r="4" spans="1:19" ht="22.5">
      <c r="A4" s="25" t="s">
        <v>24</v>
      </c>
      <c r="B4" s="26" t="s">
        <v>69</v>
      </c>
      <c r="C4" s="27"/>
      <c r="D4" s="28" t="s">
        <v>70</v>
      </c>
      <c r="E4" s="28"/>
      <c r="F4" s="129" t="s">
        <v>537</v>
      </c>
      <c r="G4" s="29" t="s">
        <v>538</v>
      </c>
      <c r="H4" s="31" t="s">
        <v>539</v>
      </c>
      <c r="I4" s="30" t="s">
        <v>540</v>
      </c>
      <c r="J4" s="30" t="s">
        <v>32</v>
      </c>
      <c r="K4" s="18" t="s">
        <v>19</v>
      </c>
      <c r="L4" s="19" t="s">
        <v>41</v>
      </c>
      <c r="M4" s="19">
        <v>66.989999999999995</v>
      </c>
      <c r="N4" s="19">
        <v>5.5</v>
      </c>
      <c r="O4" s="21">
        <v>70.67</v>
      </c>
      <c r="P4" s="31" t="s">
        <v>110</v>
      </c>
      <c r="Q4" s="22" t="s">
        <v>42</v>
      </c>
      <c r="R4" s="32"/>
      <c r="S4" s="33"/>
    </row>
    <row r="5" spans="1:19" ht="22.5">
      <c r="A5" s="25" t="s">
        <v>24</v>
      </c>
      <c r="B5" s="26" t="s">
        <v>69</v>
      </c>
      <c r="C5" s="27"/>
      <c r="D5" s="28" t="s">
        <v>70</v>
      </c>
      <c r="E5" s="28"/>
      <c r="F5" s="129" t="s">
        <v>541</v>
      </c>
      <c r="G5" s="29" t="s">
        <v>542</v>
      </c>
      <c r="H5" s="87" t="s">
        <v>543</v>
      </c>
      <c r="I5" s="30" t="s">
        <v>540</v>
      </c>
      <c r="J5" s="30" t="s">
        <v>32</v>
      </c>
      <c r="K5" s="18" t="s">
        <v>19</v>
      </c>
      <c r="L5" s="19" t="s">
        <v>41</v>
      </c>
      <c r="M5" s="19">
        <v>0</v>
      </c>
      <c r="N5" s="19">
        <v>0</v>
      </c>
      <c r="O5" s="21">
        <v>0</v>
      </c>
      <c r="P5" s="31" t="s">
        <v>110</v>
      </c>
      <c r="Q5" s="22" t="s">
        <v>42</v>
      </c>
      <c r="R5" s="32"/>
      <c r="S5" s="33"/>
    </row>
    <row r="6" spans="1:19" ht="22.5">
      <c r="A6" s="25" t="s">
        <v>24</v>
      </c>
      <c r="B6" s="26" t="s">
        <v>69</v>
      </c>
      <c r="C6" s="27"/>
      <c r="D6" s="28" t="s">
        <v>70</v>
      </c>
      <c r="E6" s="44"/>
      <c r="F6" s="129" t="s">
        <v>561</v>
      </c>
      <c r="G6" s="29" t="s">
        <v>562</v>
      </c>
      <c r="H6" s="31" t="s">
        <v>563</v>
      </c>
      <c r="I6" s="30" t="s">
        <v>564</v>
      </c>
      <c r="J6" s="30" t="s">
        <v>18</v>
      </c>
      <c r="K6" s="18" t="s">
        <v>19</v>
      </c>
      <c r="L6" s="19" t="s">
        <v>41</v>
      </c>
      <c r="M6" s="19">
        <v>344.09</v>
      </c>
      <c r="N6" s="19">
        <v>5.5</v>
      </c>
      <c r="O6" s="21">
        <v>363.01</v>
      </c>
      <c r="P6" s="31" t="s">
        <v>565</v>
      </c>
      <c r="Q6" s="22" t="s">
        <v>42</v>
      </c>
      <c r="R6" s="32"/>
      <c r="S6" s="33"/>
    </row>
    <row r="7" spans="1:19" ht="22.5">
      <c r="A7" s="25" t="s">
        <v>24</v>
      </c>
      <c r="B7" s="26" t="s">
        <v>69</v>
      </c>
      <c r="C7" s="27"/>
      <c r="D7" s="28" t="s">
        <v>70</v>
      </c>
      <c r="E7" s="28"/>
      <c r="F7" s="129" t="s">
        <v>595</v>
      </c>
      <c r="G7" s="29" t="s">
        <v>596</v>
      </c>
      <c r="H7" s="31" t="s">
        <v>597</v>
      </c>
      <c r="I7" s="30" t="s">
        <v>598</v>
      </c>
      <c r="J7" s="30" t="s">
        <v>90</v>
      </c>
      <c r="K7" s="18" t="s">
        <v>19</v>
      </c>
      <c r="L7" s="19" t="s">
        <v>599</v>
      </c>
      <c r="M7" s="19">
        <v>147.18</v>
      </c>
      <c r="N7" s="19">
        <v>5.5</v>
      </c>
      <c r="O7" s="21">
        <v>155.27000000000001</v>
      </c>
      <c r="P7" s="31" t="s">
        <v>97</v>
      </c>
      <c r="Q7" s="22" t="s">
        <v>42</v>
      </c>
      <c r="R7" s="32"/>
      <c r="S7" s="33"/>
    </row>
    <row r="8" spans="1:19" ht="22.5">
      <c r="A8" s="25" t="s">
        <v>24</v>
      </c>
      <c r="B8" s="26" t="s">
        <v>69</v>
      </c>
      <c r="C8" s="27" t="s">
        <v>26</v>
      </c>
      <c r="D8" s="28" t="s">
        <v>70</v>
      </c>
      <c r="E8" s="28"/>
      <c r="F8" s="165" t="s">
        <v>600</v>
      </c>
      <c r="G8" s="29" t="s">
        <v>601</v>
      </c>
      <c r="H8" s="31" t="s">
        <v>602</v>
      </c>
      <c r="I8" s="30" t="s">
        <v>603</v>
      </c>
      <c r="J8" s="30" t="s">
        <v>32</v>
      </c>
      <c r="K8" s="88" t="s">
        <v>21</v>
      </c>
      <c r="L8" s="19" t="s">
        <v>450</v>
      </c>
      <c r="M8" s="19">
        <v>62.88</v>
      </c>
      <c r="N8" s="19">
        <v>5.5</v>
      </c>
      <c r="O8" s="21">
        <v>66.34</v>
      </c>
      <c r="P8" s="31" t="s">
        <v>22</v>
      </c>
      <c r="Q8" s="22" t="s">
        <v>23</v>
      </c>
      <c r="R8" s="32"/>
      <c r="S8" s="33"/>
    </row>
    <row r="9" spans="1:19" ht="30">
      <c r="A9" s="25" t="s">
        <v>24</v>
      </c>
      <c r="B9" s="26" t="s">
        <v>69</v>
      </c>
      <c r="C9" s="27"/>
      <c r="D9" s="28" t="s">
        <v>70</v>
      </c>
      <c r="E9" s="28"/>
      <c r="F9" s="129" t="s">
        <v>604</v>
      </c>
      <c r="G9" s="29" t="s">
        <v>605</v>
      </c>
      <c r="H9" s="31" t="s">
        <v>606</v>
      </c>
      <c r="I9" s="30" t="s">
        <v>607</v>
      </c>
      <c r="J9" s="30" t="s">
        <v>18</v>
      </c>
      <c r="K9" s="18" t="s">
        <v>19</v>
      </c>
      <c r="L9" s="19" t="s">
        <v>608</v>
      </c>
      <c r="M9" s="19">
        <v>92.37</v>
      </c>
      <c r="N9" s="19">
        <v>5.5</v>
      </c>
      <c r="O9" s="21">
        <v>97.45</v>
      </c>
      <c r="P9" s="31" t="s">
        <v>609</v>
      </c>
      <c r="Q9" s="22" t="s">
        <v>42</v>
      </c>
      <c r="R9" s="32"/>
      <c r="S9" s="33"/>
    </row>
    <row r="10" spans="1:19" ht="22.5">
      <c r="A10" s="25" t="s">
        <v>24</v>
      </c>
      <c r="B10" s="26" t="s">
        <v>69</v>
      </c>
      <c r="C10" s="27"/>
      <c r="D10" s="28" t="s">
        <v>70</v>
      </c>
      <c r="E10" s="28"/>
      <c r="F10" s="129" t="s">
        <v>610</v>
      </c>
      <c r="G10" s="29" t="s">
        <v>611</v>
      </c>
      <c r="H10" s="31" t="s">
        <v>612</v>
      </c>
      <c r="I10" s="30" t="s">
        <v>607</v>
      </c>
      <c r="J10" s="30" t="s">
        <v>18</v>
      </c>
      <c r="K10" s="18" t="s">
        <v>19</v>
      </c>
      <c r="L10" s="54">
        <v>2003117</v>
      </c>
      <c r="M10" s="19">
        <v>113.68</v>
      </c>
      <c r="N10" s="19">
        <v>5.5</v>
      </c>
      <c r="O10" s="21">
        <v>119.93</v>
      </c>
      <c r="P10" s="31" t="s">
        <v>110</v>
      </c>
      <c r="Q10" s="22" t="s">
        <v>42</v>
      </c>
      <c r="R10" s="32"/>
      <c r="S10" s="33"/>
    </row>
    <row r="11" spans="1:19" ht="22.5">
      <c r="A11" s="25" t="s">
        <v>24</v>
      </c>
      <c r="B11" s="26" t="s">
        <v>69</v>
      </c>
      <c r="C11" s="27" t="s">
        <v>26</v>
      </c>
      <c r="D11" s="28" t="s">
        <v>70</v>
      </c>
      <c r="E11" s="28"/>
      <c r="F11" s="129" t="s">
        <v>129</v>
      </c>
      <c r="G11" s="29" t="s">
        <v>130</v>
      </c>
      <c r="H11" s="31" t="s">
        <v>131</v>
      </c>
      <c r="I11" s="30" t="s">
        <v>132</v>
      </c>
      <c r="J11" s="30" t="s">
        <v>32</v>
      </c>
      <c r="K11" s="18" t="s">
        <v>19</v>
      </c>
      <c r="L11" s="19" t="s">
        <v>20</v>
      </c>
      <c r="M11" s="19">
        <v>0</v>
      </c>
      <c r="N11" s="19">
        <v>0</v>
      </c>
      <c r="O11" s="21">
        <v>0</v>
      </c>
      <c r="P11" s="31" t="s">
        <v>22</v>
      </c>
      <c r="Q11" s="22" t="s">
        <v>23</v>
      </c>
      <c r="R11" s="32"/>
      <c r="S11" s="33"/>
    </row>
    <row r="12" spans="1:19" ht="22.5">
      <c r="A12" s="25" t="s">
        <v>24</v>
      </c>
      <c r="B12" s="26" t="s">
        <v>69</v>
      </c>
      <c r="C12" s="27" t="s">
        <v>26</v>
      </c>
      <c r="D12" s="28" t="s">
        <v>70</v>
      </c>
      <c r="E12" s="28"/>
      <c r="F12" s="129" t="s">
        <v>134</v>
      </c>
      <c r="G12" s="29" t="s">
        <v>135</v>
      </c>
      <c r="H12" s="31" t="s">
        <v>136</v>
      </c>
      <c r="I12" s="30" t="s">
        <v>137</v>
      </c>
      <c r="J12" s="30" t="s">
        <v>90</v>
      </c>
      <c r="K12" s="18" t="s">
        <v>19</v>
      </c>
      <c r="L12" s="19" t="s">
        <v>20</v>
      </c>
      <c r="M12" s="19">
        <v>165.45</v>
      </c>
      <c r="N12" s="19">
        <v>5.5</v>
      </c>
      <c r="O12" s="21">
        <v>174.55</v>
      </c>
      <c r="P12" s="31" t="s">
        <v>110</v>
      </c>
      <c r="Q12" s="22" t="s">
        <v>42</v>
      </c>
      <c r="R12" s="32"/>
      <c r="S12" s="33"/>
    </row>
    <row r="13" spans="1:19" ht="22.5">
      <c r="A13" s="25" t="s">
        <v>24</v>
      </c>
      <c r="B13" s="26" t="s">
        <v>69</v>
      </c>
      <c r="C13" s="27" t="s">
        <v>26</v>
      </c>
      <c r="D13" s="28" t="s">
        <v>70</v>
      </c>
      <c r="E13" s="28"/>
      <c r="F13" s="129" t="s">
        <v>664</v>
      </c>
      <c r="G13" s="29" t="s">
        <v>665</v>
      </c>
      <c r="H13" s="31" t="s">
        <v>666</v>
      </c>
      <c r="I13" s="30" t="s">
        <v>667</v>
      </c>
      <c r="J13" s="30" t="s">
        <v>32</v>
      </c>
      <c r="K13" s="18" t="s">
        <v>19</v>
      </c>
      <c r="L13" s="19" t="s">
        <v>41</v>
      </c>
      <c r="M13" s="19">
        <v>158.74</v>
      </c>
      <c r="N13" s="19">
        <v>0</v>
      </c>
      <c r="O13" s="21">
        <v>158.74</v>
      </c>
      <c r="P13" s="31" t="s">
        <v>174</v>
      </c>
      <c r="Q13" s="22" t="s">
        <v>42</v>
      </c>
      <c r="R13" s="32"/>
      <c r="S13" s="33"/>
    </row>
    <row r="14" spans="1:19" ht="33.75">
      <c r="A14" s="25" t="s">
        <v>24</v>
      </c>
      <c r="B14" s="26" t="s">
        <v>69</v>
      </c>
      <c r="C14" s="27"/>
      <c r="D14" s="28" t="s">
        <v>70</v>
      </c>
      <c r="E14" s="28"/>
      <c r="F14" s="129" t="s">
        <v>668</v>
      </c>
      <c r="G14" s="29" t="s">
        <v>669</v>
      </c>
      <c r="H14" s="31" t="s">
        <v>670</v>
      </c>
      <c r="I14" s="38" t="s">
        <v>671</v>
      </c>
      <c r="J14" s="30" t="s">
        <v>90</v>
      </c>
      <c r="K14" s="18" t="s">
        <v>19</v>
      </c>
      <c r="L14" s="19" t="s">
        <v>672</v>
      </c>
      <c r="M14" s="19">
        <v>68.819999999999993</v>
      </c>
      <c r="N14" s="19">
        <v>5.5</v>
      </c>
      <c r="O14" s="21">
        <v>72.61</v>
      </c>
      <c r="P14" s="31" t="s">
        <v>553</v>
      </c>
      <c r="Q14" s="22" t="s">
        <v>42</v>
      </c>
      <c r="R14" s="32"/>
      <c r="S14" s="33"/>
    </row>
    <row r="15" spans="1:19" ht="36">
      <c r="A15" s="25" t="s">
        <v>24</v>
      </c>
      <c r="B15" s="26" t="s">
        <v>69</v>
      </c>
      <c r="C15" s="27" t="s">
        <v>26</v>
      </c>
      <c r="D15" s="28" t="s">
        <v>70</v>
      </c>
      <c r="E15" s="28"/>
      <c r="F15" s="129" t="s">
        <v>673</v>
      </c>
      <c r="G15" s="29" t="s">
        <v>674</v>
      </c>
      <c r="H15" s="31" t="s">
        <v>675</v>
      </c>
      <c r="I15" s="30" t="s">
        <v>676</v>
      </c>
      <c r="J15" s="30" t="s">
        <v>18</v>
      </c>
      <c r="K15" s="18" t="s">
        <v>19</v>
      </c>
      <c r="L15" s="19" t="s">
        <v>41</v>
      </c>
      <c r="M15" s="19">
        <v>108.61</v>
      </c>
      <c r="N15" s="19">
        <v>5.5</v>
      </c>
      <c r="O15" s="21">
        <v>114.58</v>
      </c>
      <c r="P15" s="31" t="s">
        <v>110</v>
      </c>
      <c r="Q15" s="22" t="s">
        <v>42</v>
      </c>
      <c r="R15" s="32"/>
      <c r="S15" s="33"/>
    </row>
    <row r="16" spans="1:19" ht="22.5">
      <c r="A16" s="25" t="s">
        <v>24</v>
      </c>
      <c r="B16" s="26" t="s">
        <v>69</v>
      </c>
      <c r="C16" s="27"/>
      <c r="D16" s="28" t="s">
        <v>70</v>
      </c>
      <c r="E16" s="28"/>
      <c r="F16" s="129" t="s">
        <v>677</v>
      </c>
      <c r="G16" s="29" t="s">
        <v>678</v>
      </c>
      <c r="H16" s="31" t="s">
        <v>679</v>
      </c>
      <c r="I16" s="30" t="s">
        <v>435</v>
      </c>
      <c r="J16" s="30" t="s">
        <v>32</v>
      </c>
      <c r="K16" s="18" t="s">
        <v>19</v>
      </c>
      <c r="L16" s="19" t="s">
        <v>450</v>
      </c>
      <c r="M16" s="19">
        <v>57.24</v>
      </c>
      <c r="N16" s="19">
        <v>5.5</v>
      </c>
      <c r="O16" s="21">
        <v>60.39</v>
      </c>
      <c r="P16" s="31" t="s">
        <v>22</v>
      </c>
      <c r="Q16" s="22" t="s">
        <v>23</v>
      </c>
      <c r="R16" s="32"/>
      <c r="S16" s="33"/>
    </row>
    <row r="17" spans="1:19" ht="22.5">
      <c r="A17" s="25" t="s">
        <v>24</v>
      </c>
      <c r="B17" s="26" t="s">
        <v>69</v>
      </c>
      <c r="C17" s="27"/>
      <c r="D17" s="28" t="s">
        <v>70</v>
      </c>
      <c r="E17" s="28"/>
      <c r="F17" s="129" t="s">
        <v>689</v>
      </c>
      <c r="G17" s="29" t="s">
        <v>690</v>
      </c>
      <c r="H17" s="31" t="s">
        <v>691</v>
      </c>
      <c r="I17" s="30" t="s">
        <v>692</v>
      </c>
      <c r="J17" s="30" t="s">
        <v>32</v>
      </c>
      <c r="K17" s="18" t="s">
        <v>19</v>
      </c>
      <c r="L17" s="19" t="s">
        <v>20</v>
      </c>
      <c r="M17" s="19">
        <v>0</v>
      </c>
      <c r="N17" s="19">
        <v>0</v>
      </c>
      <c r="O17" s="21">
        <v>0</v>
      </c>
      <c r="P17" s="31" t="s">
        <v>22</v>
      </c>
      <c r="Q17" s="22" t="s">
        <v>23</v>
      </c>
      <c r="R17" s="32"/>
      <c r="S17" s="33"/>
    </row>
    <row r="18" spans="1:19" ht="22.5">
      <c r="A18" s="25" t="s">
        <v>24</v>
      </c>
      <c r="B18" s="26" t="s">
        <v>69</v>
      </c>
      <c r="C18" s="27"/>
      <c r="D18" s="28" t="s">
        <v>70</v>
      </c>
      <c r="E18" s="28"/>
      <c r="F18" s="129" t="s">
        <v>697</v>
      </c>
      <c r="G18" s="29" t="s">
        <v>698</v>
      </c>
      <c r="H18" s="31"/>
      <c r="I18" s="30" t="s">
        <v>699</v>
      </c>
      <c r="J18" s="30" t="s">
        <v>700</v>
      </c>
      <c r="K18" s="18" t="s">
        <v>19</v>
      </c>
      <c r="L18" s="19" t="s">
        <v>41</v>
      </c>
      <c r="M18" s="19">
        <v>0</v>
      </c>
      <c r="N18" s="19">
        <v>0</v>
      </c>
      <c r="O18" s="21">
        <v>0</v>
      </c>
      <c r="P18" s="31" t="s">
        <v>553</v>
      </c>
      <c r="Q18" s="22" t="s">
        <v>42</v>
      </c>
      <c r="R18" s="32"/>
      <c r="S18" s="33"/>
    </row>
    <row r="19" spans="1:19" ht="22.5">
      <c r="A19" s="25" t="s">
        <v>24</v>
      </c>
      <c r="B19" s="26" t="s">
        <v>69</v>
      </c>
      <c r="C19" s="27"/>
      <c r="D19" s="28" t="s">
        <v>70</v>
      </c>
      <c r="E19" s="28"/>
      <c r="F19" s="129" t="s">
        <v>701</v>
      </c>
      <c r="G19" s="29" t="s">
        <v>702</v>
      </c>
      <c r="H19" s="31" t="s">
        <v>703</v>
      </c>
      <c r="I19" s="30" t="s">
        <v>699</v>
      </c>
      <c r="J19" s="30" t="s">
        <v>32</v>
      </c>
      <c r="K19" s="18" t="s">
        <v>19</v>
      </c>
      <c r="L19" s="19" t="s">
        <v>704</v>
      </c>
      <c r="M19" s="19">
        <v>90.06</v>
      </c>
      <c r="N19" s="19">
        <v>2.4</v>
      </c>
      <c r="O19" s="21">
        <v>91.95</v>
      </c>
      <c r="P19" s="31" t="s">
        <v>553</v>
      </c>
      <c r="Q19" s="22" t="s">
        <v>42</v>
      </c>
      <c r="R19" s="57"/>
      <c r="S19" s="43"/>
    </row>
    <row r="20" spans="1:19" ht="24">
      <c r="A20" s="25" t="s">
        <v>24</v>
      </c>
      <c r="B20" s="26" t="s">
        <v>69</v>
      </c>
      <c r="C20" s="27"/>
      <c r="D20" s="28" t="s">
        <v>70</v>
      </c>
      <c r="E20" s="28"/>
      <c r="F20" s="129" t="s">
        <v>705</v>
      </c>
      <c r="G20" s="29" t="s">
        <v>706</v>
      </c>
      <c r="H20" s="31" t="s">
        <v>707</v>
      </c>
      <c r="I20" s="30" t="s">
        <v>699</v>
      </c>
      <c r="J20" s="30" t="s">
        <v>700</v>
      </c>
      <c r="K20" s="18" t="s">
        <v>19</v>
      </c>
      <c r="L20" s="19">
        <v>2001727</v>
      </c>
      <c r="M20" s="19">
        <v>33.53</v>
      </c>
      <c r="N20" s="19">
        <v>5.5</v>
      </c>
      <c r="O20" s="21">
        <v>35.369999999999997</v>
      </c>
      <c r="P20" s="31" t="s">
        <v>553</v>
      </c>
      <c r="Q20" s="22" t="s">
        <v>42</v>
      </c>
      <c r="R20" s="32"/>
      <c r="S20" s="33"/>
    </row>
    <row r="21" spans="1:19" ht="22.5">
      <c r="A21" s="25" t="s">
        <v>24</v>
      </c>
      <c r="B21" s="26" t="s">
        <v>69</v>
      </c>
      <c r="C21" s="27" t="s">
        <v>26</v>
      </c>
      <c r="D21" s="28" t="s">
        <v>70</v>
      </c>
      <c r="E21" s="28"/>
      <c r="F21" s="129" t="s">
        <v>708</v>
      </c>
      <c r="G21" s="29" t="s">
        <v>709</v>
      </c>
      <c r="H21" s="31" t="s">
        <v>710</v>
      </c>
      <c r="I21" s="30" t="s">
        <v>711</v>
      </c>
      <c r="J21" s="30" t="s">
        <v>700</v>
      </c>
      <c r="K21" s="18" t="s">
        <v>19</v>
      </c>
      <c r="L21" s="19" t="s">
        <v>552</v>
      </c>
      <c r="M21" s="19">
        <v>37.5</v>
      </c>
      <c r="N21" s="19">
        <v>5.5</v>
      </c>
      <c r="O21" s="21">
        <v>39.56</v>
      </c>
      <c r="P21" s="31" t="s">
        <v>553</v>
      </c>
      <c r="Q21" s="22" t="s">
        <v>42</v>
      </c>
      <c r="R21" s="32"/>
      <c r="S21" s="33"/>
    </row>
    <row r="22" spans="1:19" ht="22.5">
      <c r="A22" s="25" t="s">
        <v>24</v>
      </c>
      <c r="B22" s="26" t="s">
        <v>69</v>
      </c>
      <c r="C22" s="27"/>
      <c r="D22" s="28" t="s">
        <v>70</v>
      </c>
      <c r="E22" s="69"/>
      <c r="F22" s="153" t="s">
        <v>712</v>
      </c>
      <c r="G22" s="52" t="s">
        <v>713</v>
      </c>
      <c r="H22" s="70" t="s">
        <v>714</v>
      </c>
      <c r="I22" s="30" t="s">
        <v>715</v>
      </c>
      <c r="J22" s="30" t="s">
        <v>32</v>
      </c>
      <c r="K22" s="18" t="s">
        <v>19</v>
      </c>
      <c r="L22" s="19" t="s">
        <v>41</v>
      </c>
      <c r="M22" s="19">
        <v>63.64</v>
      </c>
      <c r="N22" s="19">
        <v>2.1</v>
      </c>
      <c r="O22" s="21">
        <v>64.98</v>
      </c>
      <c r="P22" s="31" t="s">
        <v>553</v>
      </c>
      <c r="Q22" s="22" t="s">
        <v>42</v>
      </c>
      <c r="R22" s="32"/>
      <c r="S22" s="33"/>
    </row>
    <row r="23" spans="1:19" ht="22.5">
      <c r="A23" s="25" t="s">
        <v>24</v>
      </c>
      <c r="B23" s="26" t="s">
        <v>69</v>
      </c>
      <c r="C23" s="27" t="s">
        <v>26</v>
      </c>
      <c r="D23" s="28" t="s">
        <v>70</v>
      </c>
      <c r="E23" s="28"/>
      <c r="F23" s="129" t="s">
        <v>716</v>
      </c>
      <c r="G23" s="29" t="s">
        <v>717</v>
      </c>
      <c r="H23" s="31" t="s">
        <v>718</v>
      </c>
      <c r="I23" s="30" t="s">
        <v>719</v>
      </c>
      <c r="J23" s="30" t="s">
        <v>32</v>
      </c>
      <c r="K23" s="18" t="s">
        <v>19</v>
      </c>
      <c r="L23" s="19" t="s">
        <v>450</v>
      </c>
      <c r="M23" s="19">
        <v>353.22</v>
      </c>
      <c r="N23" s="19">
        <v>5.5</v>
      </c>
      <c r="O23" s="21">
        <v>372.65</v>
      </c>
      <c r="P23" s="173" t="s">
        <v>97</v>
      </c>
      <c r="Q23" s="22" t="s">
        <v>42</v>
      </c>
      <c r="R23" s="48"/>
      <c r="S23" s="49"/>
    </row>
    <row r="24" spans="1:19" ht="22.5">
      <c r="A24" s="25" t="s">
        <v>24</v>
      </c>
      <c r="B24" s="26" t="s">
        <v>69</v>
      </c>
      <c r="C24" s="27"/>
      <c r="D24" s="28" t="s">
        <v>70</v>
      </c>
      <c r="E24" s="28"/>
      <c r="F24" s="129" t="s">
        <v>720</v>
      </c>
      <c r="G24" s="29" t="s">
        <v>721</v>
      </c>
      <c r="H24" s="31" t="s">
        <v>722</v>
      </c>
      <c r="I24" s="30" t="s">
        <v>723</v>
      </c>
      <c r="J24" s="30" t="s">
        <v>32</v>
      </c>
      <c r="K24" s="18" t="s">
        <v>19</v>
      </c>
      <c r="L24" s="19" t="s">
        <v>20</v>
      </c>
      <c r="M24" s="19">
        <v>0</v>
      </c>
      <c r="N24" s="19">
        <v>0</v>
      </c>
      <c r="O24" s="21">
        <v>0</v>
      </c>
      <c r="P24" s="31" t="s">
        <v>22</v>
      </c>
      <c r="Q24" s="22" t="s">
        <v>23</v>
      </c>
      <c r="R24" s="32"/>
      <c r="S24" s="33"/>
    </row>
    <row r="25" spans="1:19" ht="22.5">
      <c r="A25" s="25" t="s">
        <v>24</v>
      </c>
      <c r="B25" s="26" t="s">
        <v>69</v>
      </c>
      <c r="C25" s="27" t="s">
        <v>26</v>
      </c>
      <c r="D25" s="28" t="s">
        <v>70</v>
      </c>
      <c r="E25" s="28"/>
      <c r="F25" s="129" t="s">
        <v>724</v>
      </c>
      <c r="G25" s="29" t="s">
        <v>725</v>
      </c>
      <c r="H25" s="31" t="s">
        <v>726</v>
      </c>
      <c r="I25" s="30" t="s">
        <v>435</v>
      </c>
      <c r="J25" s="30" t="s">
        <v>32</v>
      </c>
      <c r="K25" s="18" t="s">
        <v>19</v>
      </c>
      <c r="L25" s="19" t="s">
        <v>313</v>
      </c>
      <c r="M25" s="19">
        <v>57.3</v>
      </c>
      <c r="N25" s="19">
        <v>5.5</v>
      </c>
      <c r="O25" s="21">
        <v>60.45</v>
      </c>
      <c r="P25" s="173" t="s">
        <v>22</v>
      </c>
      <c r="Q25" s="22" t="s">
        <v>23</v>
      </c>
      <c r="R25" s="48"/>
      <c r="S25" s="49"/>
    </row>
    <row r="26" spans="1:19" ht="22.5">
      <c r="A26" s="25" t="s">
        <v>24</v>
      </c>
      <c r="B26" s="26" t="s">
        <v>69</v>
      </c>
      <c r="C26" s="27" t="s">
        <v>26</v>
      </c>
      <c r="D26" s="28" t="s">
        <v>70</v>
      </c>
      <c r="E26" s="28"/>
      <c r="F26" s="129" t="s">
        <v>727</v>
      </c>
      <c r="G26" s="52" t="s">
        <v>728</v>
      </c>
      <c r="H26" s="31" t="s">
        <v>729</v>
      </c>
      <c r="I26" s="72" t="s">
        <v>730</v>
      </c>
      <c r="J26" s="30" t="s">
        <v>32</v>
      </c>
      <c r="K26" s="18" t="s">
        <v>19</v>
      </c>
      <c r="L26" s="19" t="s">
        <v>20</v>
      </c>
      <c r="M26" s="19">
        <v>30.71</v>
      </c>
      <c r="N26" s="19">
        <v>2.1</v>
      </c>
      <c r="O26" s="21">
        <v>31.35</v>
      </c>
      <c r="P26" s="173" t="s">
        <v>22</v>
      </c>
      <c r="Q26" s="22" t="s">
        <v>23</v>
      </c>
      <c r="R26" s="48">
        <v>2</v>
      </c>
      <c r="S26" s="49" t="s">
        <v>731</v>
      </c>
    </row>
    <row r="27" spans="1:19" ht="22.5">
      <c r="A27" s="25" t="s">
        <v>24</v>
      </c>
      <c r="B27" s="26" t="s">
        <v>69</v>
      </c>
      <c r="C27" s="27"/>
      <c r="D27" s="28" t="s">
        <v>70</v>
      </c>
      <c r="E27" s="28"/>
      <c r="F27" s="129" t="s">
        <v>732</v>
      </c>
      <c r="G27" s="29" t="s">
        <v>733</v>
      </c>
      <c r="H27" s="31" t="s">
        <v>734</v>
      </c>
      <c r="I27" s="30" t="s">
        <v>735</v>
      </c>
      <c r="J27" s="30" t="s">
        <v>32</v>
      </c>
      <c r="K27" s="18" t="s">
        <v>19</v>
      </c>
      <c r="L27" s="19" t="s">
        <v>20</v>
      </c>
      <c r="M27" s="19">
        <v>48.56</v>
      </c>
      <c r="N27" s="19">
        <v>5.5</v>
      </c>
      <c r="O27" s="21">
        <v>51.23</v>
      </c>
      <c r="P27" s="173" t="s">
        <v>22</v>
      </c>
      <c r="Q27" s="22" t="s">
        <v>23</v>
      </c>
      <c r="R27" s="48"/>
      <c r="S27" s="49"/>
    </row>
    <row r="28" spans="1:19" ht="24">
      <c r="A28" s="25" t="s">
        <v>24</v>
      </c>
      <c r="B28" s="26" t="s">
        <v>69</v>
      </c>
      <c r="C28" s="27"/>
      <c r="D28" s="28" t="s">
        <v>70</v>
      </c>
      <c r="E28" s="28"/>
      <c r="F28" s="129" t="s">
        <v>747</v>
      </c>
      <c r="G28" s="29" t="s">
        <v>748</v>
      </c>
      <c r="H28" s="31" t="s">
        <v>749</v>
      </c>
      <c r="I28" s="30" t="s">
        <v>750</v>
      </c>
      <c r="J28" s="30" t="s">
        <v>32</v>
      </c>
      <c r="K28" s="18" t="s">
        <v>19</v>
      </c>
      <c r="L28" s="19" t="s">
        <v>41</v>
      </c>
      <c r="M28" s="19">
        <v>325.82</v>
      </c>
      <c r="N28" s="19">
        <v>5.5</v>
      </c>
      <c r="O28" s="21">
        <v>343.74</v>
      </c>
      <c r="P28" s="31" t="s">
        <v>553</v>
      </c>
      <c r="Q28" s="22" t="s">
        <v>42</v>
      </c>
      <c r="R28" s="32"/>
      <c r="S28" s="33"/>
    </row>
    <row r="29" spans="1:19" ht="24.75">
      <c r="A29" s="25" t="s">
        <v>24</v>
      </c>
      <c r="B29" s="26" t="s">
        <v>69</v>
      </c>
      <c r="C29" s="60"/>
      <c r="D29" s="61">
        <v>18</v>
      </c>
      <c r="E29" s="61"/>
      <c r="F29" s="160" t="s">
        <v>782</v>
      </c>
      <c r="G29" s="63" t="s">
        <v>783</v>
      </c>
      <c r="H29" s="63" t="s">
        <v>784</v>
      </c>
      <c r="I29" s="80" t="s">
        <v>785</v>
      </c>
      <c r="J29" s="86" t="s">
        <v>32</v>
      </c>
      <c r="K29" s="50" t="s">
        <v>19</v>
      </c>
      <c r="L29" s="19" t="s">
        <v>786</v>
      </c>
      <c r="M29" s="19">
        <v>234.21</v>
      </c>
      <c r="N29" s="19">
        <v>2.1</v>
      </c>
      <c r="O29" s="21">
        <v>239.13</v>
      </c>
      <c r="P29" s="63" t="s">
        <v>174</v>
      </c>
      <c r="Q29" s="22" t="s">
        <v>42</v>
      </c>
      <c r="R29" s="35"/>
      <c r="S29" s="33"/>
    </row>
    <row r="30" spans="1:19" ht="30">
      <c r="A30" s="25" t="s">
        <v>24</v>
      </c>
      <c r="B30" s="26" t="s">
        <v>69</v>
      </c>
      <c r="C30" s="27"/>
      <c r="D30" s="28" t="s">
        <v>70</v>
      </c>
      <c r="E30" s="28"/>
      <c r="F30" s="129" t="s">
        <v>818</v>
      </c>
      <c r="G30" s="29" t="s">
        <v>819</v>
      </c>
      <c r="H30" s="31" t="s">
        <v>820</v>
      </c>
      <c r="I30" s="30" t="s">
        <v>607</v>
      </c>
      <c r="J30" s="30" t="s">
        <v>18</v>
      </c>
      <c r="K30" s="18" t="s">
        <v>19</v>
      </c>
      <c r="L30" s="19" t="s">
        <v>821</v>
      </c>
      <c r="M30" s="19">
        <v>133.97999999999999</v>
      </c>
      <c r="N30" s="19">
        <v>5.5</v>
      </c>
      <c r="O30" s="21">
        <v>141.35</v>
      </c>
      <c r="P30" s="31" t="s">
        <v>110</v>
      </c>
      <c r="Q30" s="22" t="s">
        <v>42</v>
      </c>
      <c r="R30" s="57"/>
      <c r="S30" s="43"/>
    </row>
    <row r="31" spans="1:19" ht="34.5">
      <c r="A31" s="25" t="s">
        <v>24</v>
      </c>
      <c r="B31" s="26" t="s">
        <v>69</v>
      </c>
      <c r="C31" s="27"/>
      <c r="D31" s="28" t="s">
        <v>70</v>
      </c>
      <c r="E31" s="28"/>
      <c r="F31" s="129" t="s">
        <v>822</v>
      </c>
      <c r="G31" s="29"/>
      <c r="H31" s="31"/>
      <c r="I31" s="30"/>
      <c r="J31" s="30"/>
      <c r="K31" s="89" t="s">
        <v>823</v>
      </c>
      <c r="L31" s="19" t="s">
        <v>824</v>
      </c>
      <c r="M31" s="19">
        <v>58.36</v>
      </c>
      <c r="N31" s="19">
        <v>2.1</v>
      </c>
      <c r="O31" s="21">
        <v>59.59</v>
      </c>
      <c r="P31" s="31" t="s">
        <v>97</v>
      </c>
      <c r="Q31" s="22" t="s">
        <v>42</v>
      </c>
      <c r="R31" s="32"/>
      <c r="S31" s="33"/>
    </row>
    <row r="32" spans="1:19" ht="30">
      <c r="A32" s="25" t="s">
        <v>24</v>
      </c>
      <c r="B32" s="26" t="s">
        <v>69</v>
      </c>
      <c r="C32" s="27"/>
      <c r="D32" s="28" t="s">
        <v>70</v>
      </c>
      <c r="E32" s="28"/>
      <c r="F32" s="129" t="s">
        <v>852</v>
      </c>
      <c r="G32" s="29" t="s">
        <v>853</v>
      </c>
      <c r="H32" s="31" t="s">
        <v>854</v>
      </c>
      <c r="I32" s="30" t="s">
        <v>855</v>
      </c>
      <c r="J32" s="30" t="s">
        <v>90</v>
      </c>
      <c r="K32" s="18" t="s">
        <v>19</v>
      </c>
      <c r="L32" s="19" t="s">
        <v>856</v>
      </c>
      <c r="M32" s="91">
        <v>64.959999999999994</v>
      </c>
      <c r="N32" s="91">
        <v>5.5</v>
      </c>
      <c r="O32" s="21">
        <v>68.53</v>
      </c>
      <c r="P32" s="173" t="s">
        <v>553</v>
      </c>
      <c r="Q32" s="22" t="s">
        <v>42</v>
      </c>
      <c r="R32" s="48"/>
      <c r="S32" s="49"/>
    </row>
    <row r="33" spans="1:19" ht="30">
      <c r="A33" s="25" t="s">
        <v>24</v>
      </c>
      <c r="B33" s="26" t="s">
        <v>69</v>
      </c>
      <c r="C33" s="27" t="s">
        <v>26</v>
      </c>
      <c r="D33" s="28" t="s">
        <v>70</v>
      </c>
      <c r="E33" s="28"/>
      <c r="F33" s="129" t="s">
        <v>857</v>
      </c>
      <c r="G33" s="29" t="s">
        <v>858</v>
      </c>
      <c r="H33" s="31" t="s">
        <v>859</v>
      </c>
      <c r="I33" s="30" t="s">
        <v>860</v>
      </c>
      <c r="J33" s="30" t="s">
        <v>90</v>
      </c>
      <c r="K33" s="18" t="s">
        <v>19</v>
      </c>
      <c r="L33" s="178" t="s">
        <v>861</v>
      </c>
      <c r="M33" s="19">
        <v>43.94</v>
      </c>
      <c r="N33" s="19">
        <v>5.5</v>
      </c>
      <c r="O33" s="93">
        <v>46.36</v>
      </c>
      <c r="P33" s="173" t="s">
        <v>553</v>
      </c>
      <c r="Q33" s="22" t="s">
        <v>42</v>
      </c>
      <c r="R33" s="48"/>
      <c r="S33" s="49"/>
    </row>
    <row r="34" spans="1:19" ht="36">
      <c r="A34" s="25" t="s">
        <v>24</v>
      </c>
      <c r="B34" s="26" t="s">
        <v>69</v>
      </c>
      <c r="C34" s="27" t="s">
        <v>26</v>
      </c>
      <c r="D34" s="28" t="s">
        <v>70</v>
      </c>
      <c r="E34" s="28"/>
      <c r="F34" s="129" t="s">
        <v>896</v>
      </c>
      <c r="G34" s="29" t="s">
        <v>897</v>
      </c>
      <c r="H34" s="31" t="s">
        <v>898</v>
      </c>
      <c r="I34" s="30" t="s">
        <v>860</v>
      </c>
      <c r="J34" s="30" t="s">
        <v>90</v>
      </c>
      <c r="K34" s="18" t="s">
        <v>19</v>
      </c>
      <c r="L34" s="19" t="s">
        <v>899</v>
      </c>
      <c r="M34" s="19">
        <v>106.54</v>
      </c>
      <c r="N34" s="19">
        <v>5.5</v>
      </c>
      <c r="O34" s="21">
        <v>112.4</v>
      </c>
      <c r="P34" s="173" t="s">
        <v>553</v>
      </c>
      <c r="Q34" s="22" t="s">
        <v>42</v>
      </c>
      <c r="R34" s="94"/>
      <c r="S34" s="51"/>
    </row>
    <row r="35" spans="1:19" ht="22.5">
      <c r="A35" s="25" t="s">
        <v>24</v>
      </c>
      <c r="B35" s="26" t="s">
        <v>69</v>
      </c>
      <c r="C35" s="27"/>
      <c r="D35" s="28" t="s">
        <v>70</v>
      </c>
      <c r="E35" s="28"/>
      <c r="F35" s="129" t="s">
        <v>901</v>
      </c>
      <c r="G35" s="29" t="s">
        <v>902</v>
      </c>
      <c r="H35" s="31" t="s">
        <v>903</v>
      </c>
      <c r="I35" s="30" t="s">
        <v>904</v>
      </c>
      <c r="J35" s="30" t="s">
        <v>32</v>
      </c>
      <c r="K35" s="18" t="s">
        <v>19</v>
      </c>
      <c r="L35" s="81" t="s">
        <v>905</v>
      </c>
      <c r="M35" s="81">
        <v>49.82</v>
      </c>
      <c r="N35" s="81">
        <v>0</v>
      </c>
      <c r="O35" s="82">
        <v>52.56</v>
      </c>
      <c r="P35" s="173" t="s">
        <v>174</v>
      </c>
      <c r="Q35" s="22" t="s">
        <v>42</v>
      </c>
      <c r="R35" s="48"/>
      <c r="S35" s="49"/>
    </row>
    <row r="36" spans="1:19" ht="60">
      <c r="A36" s="25" t="s">
        <v>24</v>
      </c>
      <c r="B36" s="26" t="s">
        <v>69</v>
      </c>
      <c r="C36" s="27" t="s">
        <v>26</v>
      </c>
      <c r="D36" s="28" t="s">
        <v>70</v>
      </c>
      <c r="E36" s="28"/>
      <c r="F36" s="129" t="s">
        <v>914</v>
      </c>
      <c r="G36" s="29" t="s">
        <v>915</v>
      </c>
      <c r="H36" s="31" t="s">
        <v>916</v>
      </c>
      <c r="I36" s="30" t="s">
        <v>603</v>
      </c>
      <c r="J36" s="30" t="s">
        <v>32</v>
      </c>
      <c r="K36" s="18" t="s">
        <v>19</v>
      </c>
      <c r="L36" s="19" t="s">
        <v>917</v>
      </c>
      <c r="M36" s="19">
        <f>158.01+158.01</f>
        <v>316.02</v>
      </c>
      <c r="N36" s="19">
        <v>5.5</v>
      </c>
      <c r="O36" s="21">
        <f>166.7+166.7</f>
        <v>333.4</v>
      </c>
      <c r="P36" s="176" t="s">
        <v>22</v>
      </c>
      <c r="Q36" s="22" t="s">
        <v>23</v>
      </c>
      <c r="R36" s="48"/>
      <c r="S36" s="49"/>
    </row>
    <row r="37" spans="1:19" ht="22.5">
      <c r="A37" s="25" t="s">
        <v>24</v>
      </c>
      <c r="B37" s="26" t="s">
        <v>69</v>
      </c>
      <c r="C37" s="27"/>
      <c r="D37" s="28" t="s">
        <v>70</v>
      </c>
      <c r="E37" s="28"/>
      <c r="F37" s="129" t="s">
        <v>918</v>
      </c>
      <c r="G37" s="29" t="s">
        <v>919</v>
      </c>
      <c r="H37" s="31" t="s">
        <v>920</v>
      </c>
      <c r="I37" s="30" t="s">
        <v>921</v>
      </c>
      <c r="J37" s="30" t="s">
        <v>32</v>
      </c>
      <c r="K37" s="18" t="s">
        <v>19</v>
      </c>
      <c r="L37" s="19" t="s">
        <v>922</v>
      </c>
      <c r="M37" s="91">
        <v>68.09</v>
      </c>
      <c r="N37" s="91">
        <v>5.5</v>
      </c>
      <c r="O37" s="21">
        <v>71.83</v>
      </c>
      <c r="P37" s="173" t="s">
        <v>174</v>
      </c>
      <c r="Q37" s="22" t="s">
        <v>42</v>
      </c>
      <c r="R37" s="48"/>
      <c r="S37" s="49"/>
    </row>
    <row r="38" spans="1:19" ht="24">
      <c r="A38" s="25" t="s">
        <v>24</v>
      </c>
      <c r="B38" s="26" t="s">
        <v>69</v>
      </c>
      <c r="C38" s="27" t="s">
        <v>26</v>
      </c>
      <c r="D38" s="28" t="s">
        <v>70</v>
      </c>
      <c r="E38" s="28"/>
      <c r="F38" s="129" t="s">
        <v>950</v>
      </c>
      <c r="G38" s="29" t="s">
        <v>951</v>
      </c>
      <c r="H38" s="31" t="s">
        <v>952</v>
      </c>
      <c r="I38" s="30" t="s">
        <v>953</v>
      </c>
      <c r="J38" s="30" t="s">
        <v>32</v>
      </c>
      <c r="K38" s="18" t="s">
        <v>19</v>
      </c>
      <c r="L38" s="19" t="s">
        <v>20</v>
      </c>
      <c r="M38" s="19">
        <v>157.33000000000001</v>
      </c>
      <c r="N38" s="19">
        <v>0</v>
      </c>
      <c r="O38" s="21">
        <v>157.33000000000001</v>
      </c>
      <c r="P38" s="31" t="s">
        <v>22</v>
      </c>
      <c r="Q38" s="22" t="s">
        <v>23</v>
      </c>
      <c r="R38" s="32"/>
      <c r="S38" s="33"/>
    </row>
    <row r="39" spans="1:19" ht="30">
      <c r="A39" s="25" t="s">
        <v>24</v>
      </c>
      <c r="B39" s="26" t="s">
        <v>69</v>
      </c>
      <c r="C39" s="27"/>
      <c r="D39" s="28" t="s">
        <v>70</v>
      </c>
      <c r="E39" s="28"/>
      <c r="F39" s="129" t="s">
        <v>974</v>
      </c>
      <c r="G39" s="29" t="s">
        <v>975</v>
      </c>
      <c r="H39" s="31" t="s">
        <v>976</v>
      </c>
      <c r="I39" s="30" t="s">
        <v>977</v>
      </c>
      <c r="J39" s="30" t="s">
        <v>32</v>
      </c>
      <c r="K39" s="18" t="s">
        <v>19</v>
      </c>
      <c r="L39" s="19" t="s">
        <v>2614</v>
      </c>
      <c r="M39" s="19">
        <f>108.61+108.61</f>
        <v>217.22</v>
      </c>
      <c r="N39" s="19">
        <v>5.5</v>
      </c>
      <c r="O39" s="21">
        <f>2*114.58</f>
        <v>229.16</v>
      </c>
      <c r="P39" s="31" t="s">
        <v>85</v>
      </c>
      <c r="Q39" s="22" t="s">
        <v>42</v>
      </c>
      <c r="R39" s="32"/>
      <c r="S39" s="33"/>
    </row>
    <row r="40" spans="1:19" ht="22.5">
      <c r="A40" s="25" t="s">
        <v>24</v>
      </c>
      <c r="B40" s="26" t="s">
        <v>69</v>
      </c>
      <c r="C40" s="27"/>
      <c r="D40" s="28" t="s">
        <v>70</v>
      </c>
      <c r="E40" s="28"/>
      <c r="F40" s="129" t="s">
        <v>830</v>
      </c>
      <c r="G40" s="29" t="s">
        <v>831</v>
      </c>
      <c r="H40" s="31" t="s">
        <v>832</v>
      </c>
      <c r="I40" s="30" t="s">
        <v>101</v>
      </c>
      <c r="J40" s="30" t="s">
        <v>18</v>
      </c>
      <c r="K40" s="18" t="s">
        <v>19</v>
      </c>
      <c r="L40" s="19" t="s">
        <v>41</v>
      </c>
      <c r="M40" s="19">
        <v>309.74</v>
      </c>
      <c r="N40" s="19">
        <v>5.5</v>
      </c>
      <c r="O40" s="21">
        <v>326.77</v>
      </c>
      <c r="P40" s="31" t="s">
        <v>45</v>
      </c>
      <c r="Q40" s="22" t="s">
        <v>42</v>
      </c>
      <c r="R40" s="32"/>
      <c r="S40" s="33"/>
    </row>
    <row r="41" spans="1:19" ht="22.5">
      <c r="A41" s="25" t="s">
        <v>24</v>
      </c>
      <c r="B41" s="26" t="s">
        <v>69</v>
      </c>
      <c r="C41" s="27" t="s">
        <v>26</v>
      </c>
      <c r="D41" s="28" t="s">
        <v>70</v>
      </c>
      <c r="E41" s="28"/>
      <c r="F41" s="129" t="s">
        <v>986</v>
      </c>
      <c r="G41" s="29" t="s">
        <v>987</v>
      </c>
      <c r="H41" s="31" t="s">
        <v>988</v>
      </c>
      <c r="I41" s="30" t="s">
        <v>750</v>
      </c>
      <c r="J41" s="30" t="s">
        <v>32</v>
      </c>
      <c r="K41" s="18" t="s">
        <v>19</v>
      </c>
      <c r="L41" s="19" t="s">
        <v>41</v>
      </c>
      <c r="M41" s="19">
        <v>426.3</v>
      </c>
      <c r="N41" s="19">
        <v>2.1</v>
      </c>
      <c r="O41" s="21">
        <v>435.25</v>
      </c>
      <c r="P41" s="31" t="s">
        <v>553</v>
      </c>
      <c r="Q41" s="22" t="s">
        <v>42</v>
      </c>
      <c r="R41" s="32"/>
      <c r="S41" s="33"/>
    </row>
    <row r="42" spans="1:19" ht="45.75">
      <c r="A42" s="25" t="s">
        <v>24</v>
      </c>
      <c r="B42" s="26" t="s">
        <v>69</v>
      </c>
      <c r="C42" s="60"/>
      <c r="D42" s="61">
        <v>18</v>
      </c>
      <c r="E42" s="61"/>
      <c r="F42" s="160" t="s">
        <v>989</v>
      </c>
      <c r="G42" s="63" t="s">
        <v>990</v>
      </c>
      <c r="H42" s="63" t="s">
        <v>991</v>
      </c>
      <c r="I42" s="80" t="s">
        <v>992</v>
      </c>
      <c r="J42" s="86" t="s">
        <v>32</v>
      </c>
      <c r="K42" s="50" t="s">
        <v>19</v>
      </c>
      <c r="L42" s="19" t="s">
        <v>20</v>
      </c>
      <c r="M42" s="19">
        <v>0</v>
      </c>
      <c r="N42" s="19">
        <v>0</v>
      </c>
      <c r="O42" s="21">
        <v>0</v>
      </c>
      <c r="P42" s="63" t="s">
        <v>22</v>
      </c>
      <c r="Q42" s="22" t="s">
        <v>23</v>
      </c>
      <c r="R42" s="64"/>
      <c r="S42" s="65"/>
    </row>
    <row r="43" spans="1:19" ht="22.5">
      <c r="A43" s="25" t="s">
        <v>24</v>
      </c>
      <c r="B43" s="26" t="s">
        <v>69</v>
      </c>
      <c r="C43" s="27"/>
      <c r="D43" s="28" t="s">
        <v>70</v>
      </c>
      <c r="E43" s="28"/>
      <c r="F43" s="129" t="s">
        <v>993</v>
      </c>
      <c r="G43" s="29" t="s">
        <v>994</v>
      </c>
      <c r="H43" s="31" t="s">
        <v>995</v>
      </c>
      <c r="I43" s="30" t="s">
        <v>603</v>
      </c>
      <c r="J43" s="30" t="s">
        <v>32</v>
      </c>
      <c r="K43" s="18" t="s">
        <v>19</v>
      </c>
      <c r="L43" s="19" t="s">
        <v>2608</v>
      </c>
      <c r="M43" s="19">
        <v>69.72</v>
      </c>
      <c r="N43" s="19">
        <v>5.5</v>
      </c>
      <c r="O43" s="21">
        <v>73.650000000000006</v>
      </c>
      <c r="P43" s="31" t="s">
        <v>22</v>
      </c>
      <c r="Q43" s="22" t="s">
        <v>23</v>
      </c>
      <c r="R43" s="32"/>
      <c r="S43" s="33"/>
    </row>
    <row r="44" spans="1:19" ht="24">
      <c r="A44" s="25" t="s">
        <v>24</v>
      </c>
      <c r="B44" s="26" t="s">
        <v>69</v>
      </c>
      <c r="C44" s="27" t="s">
        <v>26</v>
      </c>
      <c r="D44" s="28" t="s">
        <v>70</v>
      </c>
      <c r="E44" s="28"/>
      <c r="F44" s="129" t="s">
        <v>996</v>
      </c>
      <c r="G44" s="29" t="s">
        <v>997</v>
      </c>
      <c r="H44" s="31" t="s">
        <v>998</v>
      </c>
      <c r="I44" s="30" t="s">
        <v>999</v>
      </c>
      <c r="J44" s="30" t="s">
        <v>32</v>
      </c>
      <c r="K44" s="18" t="s">
        <v>19</v>
      </c>
      <c r="L44" s="19" t="s">
        <v>20</v>
      </c>
      <c r="M44" s="19">
        <v>52.27</v>
      </c>
      <c r="N44" s="19">
        <v>0</v>
      </c>
      <c r="O44" s="21">
        <v>52.27</v>
      </c>
      <c r="P44" s="31" t="s">
        <v>22</v>
      </c>
      <c r="Q44" s="22" t="s">
        <v>23</v>
      </c>
      <c r="R44" s="32">
        <v>2</v>
      </c>
      <c r="S44" s="33" t="s">
        <v>731</v>
      </c>
    </row>
    <row r="45" spans="1:19" ht="22.5">
      <c r="A45" s="25" t="s">
        <v>24</v>
      </c>
      <c r="B45" s="26" t="s">
        <v>69</v>
      </c>
      <c r="C45" s="27"/>
      <c r="D45" s="28" t="s">
        <v>70</v>
      </c>
      <c r="E45" s="28"/>
      <c r="F45" s="129" t="s">
        <v>1009</v>
      </c>
      <c r="G45" s="29" t="s">
        <v>1010</v>
      </c>
      <c r="H45" s="31" t="s">
        <v>1011</v>
      </c>
      <c r="I45" s="30" t="s">
        <v>1012</v>
      </c>
      <c r="J45" s="30" t="s">
        <v>90</v>
      </c>
      <c r="K45" s="18" t="s">
        <v>19</v>
      </c>
      <c r="L45" s="19" t="s">
        <v>552</v>
      </c>
      <c r="M45" s="19">
        <v>81.2</v>
      </c>
      <c r="N45" s="19">
        <v>0</v>
      </c>
      <c r="O45" s="21">
        <v>81.2</v>
      </c>
      <c r="P45" s="31" t="s">
        <v>22</v>
      </c>
      <c r="Q45" s="22" t="s">
        <v>23</v>
      </c>
      <c r="R45" s="32"/>
      <c r="S45" s="33"/>
    </row>
    <row r="46" spans="1:19" ht="22.5">
      <c r="A46" s="25" t="s">
        <v>24</v>
      </c>
      <c r="B46" s="26" t="s">
        <v>69</v>
      </c>
      <c r="C46" s="27" t="s">
        <v>26</v>
      </c>
      <c r="D46" s="28" t="s">
        <v>70</v>
      </c>
      <c r="E46" s="28"/>
      <c r="F46" s="129" t="s">
        <v>1049</v>
      </c>
      <c r="G46" s="29" t="s">
        <v>1050</v>
      </c>
      <c r="H46" s="31" t="s">
        <v>1051</v>
      </c>
      <c r="I46" s="30" t="s">
        <v>603</v>
      </c>
      <c r="J46" s="30" t="s">
        <v>32</v>
      </c>
      <c r="K46" s="18" t="s">
        <v>19</v>
      </c>
      <c r="L46" s="19" t="s">
        <v>450</v>
      </c>
      <c r="M46" s="19">
        <v>90.84</v>
      </c>
      <c r="N46" s="19">
        <v>5.5</v>
      </c>
      <c r="O46" s="21">
        <v>95.84</v>
      </c>
      <c r="P46" s="173" t="s">
        <v>22</v>
      </c>
      <c r="Q46" s="22" t="s">
        <v>23</v>
      </c>
      <c r="R46" s="48"/>
      <c r="S46" s="49"/>
    </row>
    <row r="47" spans="1:19" ht="22.5">
      <c r="A47" s="132" t="s">
        <v>24</v>
      </c>
      <c r="B47" s="26" t="s">
        <v>69</v>
      </c>
      <c r="C47" s="141"/>
      <c r="D47" s="142" t="s">
        <v>70</v>
      </c>
      <c r="E47" s="142"/>
      <c r="F47" s="129" t="s">
        <v>1103</v>
      </c>
      <c r="G47" s="133" t="s">
        <v>1104</v>
      </c>
      <c r="H47" s="134" t="s">
        <v>1105</v>
      </c>
      <c r="I47" s="30" t="s">
        <v>1106</v>
      </c>
      <c r="J47" s="135" t="s">
        <v>32</v>
      </c>
      <c r="K47" s="136" t="s">
        <v>19</v>
      </c>
      <c r="L47" s="67" t="s">
        <v>20</v>
      </c>
      <c r="M47" s="67">
        <v>0</v>
      </c>
      <c r="N47" s="67">
        <v>0</v>
      </c>
      <c r="O47" s="68">
        <v>0</v>
      </c>
      <c r="P47" s="31" t="s">
        <v>22</v>
      </c>
      <c r="Q47" s="22" t="s">
        <v>23</v>
      </c>
      <c r="R47" s="170"/>
      <c r="S47" s="143"/>
    </row>
    <row r="48" spans="1:19" ht="22.5">
      <c r="A48" s="25" t="s">
        <v>24</v>
      </c>
      <c r="B48" s="26" t="s">
        <v>69</v>
      </c>
      <c r="C48" s="27" t="s">
        <v>26</v>
      </c>
      <c r="D48" s="28">
        <v>18</v>
      </c>
      <c r="E48" s="28"/>
      <c r="F48" s="129" t="s">
        <v>1107</v>
      </c>
      <c r="G48" s="29" t="s">
        <v>1108</v>
      </c>
      <c r="H48" s="31" t="s">
        <v>1109</v>
      </c>
      <c r="I48" s="30" t="s">
        <v>1110</v>
      </c>
      <c r="J48" s="30" t="s">
        <v>32</v>
      </c>
      <c r="K48" s="18" t="s">
        <v>19</v>
      </c>
      <c r="L48" s="19" t="s">
        <v>20</v>
      </c>
      <c r="M48" s="19">
        <v>0</v>
      </c>
      <c r="N48" s="19">
        <v>0</v>
      </c>
      <c r="O48" s="21">
        <v>0</v>
      </c>
      <c r="P48" s="31" t="s">
        <v>22</v>
      </c>
      <c r="Q48" s="22" t="s">
        <v>23</v>
      </c>
      <c r="R48" s="32">
        <v>2</v>
      </c>
      <c r="S48" s="33" t="s">
        <v>731</v>
      </c>
    </row>
    <row r="49" spans="1:19" ht="30">
      <c r="A49" s="25" t="s">
        <v>24</v>
      </c>
      <c r="B49" s="26" t="s">
        <v>69</v>
      </c>
      <c r="C49" s="27"/>
      <c r="D49" s="28" t="s">
        <v>70</v>
      </c>
      <c r="E49" s="28"/>
      <c r="F49" s="129" t="s">
        <v>1111</v>
      </c>
      <c r="G49" s="29" t="s">
        <v>1112</v>
      </c>
      <c r="H49" s="31" t="s">
        <v>1113</v>
      </c>
      <c r="I49" s="30" t="s">
        <v>696</v>
      </c>
      <c r="J49" s="62"/>
      <c r="K49" s="18" t="s">
        <v>19</v>
      </c>
      <c r="L49" s="92" t="s">
        <v>861</v>
      </c>
      <c r="M49" s="19">
        <v>73.849999999999994</v>
      </c>
      <c r="N49" s="19">
        <v>5.5</v>
      </c>
      <c r="O49" s="93">
        <v>77.91</v>
      </c>
      <c r="P49" s="173" t="s">
        <v>553</v>
      </c>
      <c r="Q49" s="22" t="s">
        <v>42</v>
      </c>
      <c r="R49" s="83"/>
      <c r="S49" s="23"/>
    </row>
    <row r="50" spans="1:19" ht="22.5">
      <c r="A50" s="25" t="s">
        <v>24</v>
      </c>
      <c r="B50" s="26" t="s">
        <v>69</v>
      </c>
      <c r="C50" s="27" t="s">
        <v>26</v>
      </c>
      <c r="D50" s="28" t="s">
        <v>70</v>
      </c>
      <c r="E50" s="28"/>
      <c r="F50" s="129" t="s">
        <v>1114</v>
      </c>
      <c r="G50" s="29" t="s">
        <v>1115</v>
      </c>
      <c r="H50" s="31" t="s">
        <v>1116</v>
      </c>
      <c r="I50" s="30" t="s">
        <v>1117</v>
      </c>
      <c r="J50" s="30" t="s">
        <v>32</v>
      </c>
      <c r="K50" s="18" t="s">
        <v>19</v>
      </c>
      <c r="L50" s="19" t="s">
        <v>41</v>
      </c>
      <c r="M50" s="19">
        <v>108.61</v>
      </c>
      <c r="N50" s="19">
        <v>5.5</v>
      </c>
      <c r="O50" s="21">
        <v>114.58</v>
      </c>
      <c r="P50" s="31" t="s">
        <v>1118</v>
      </c>
      <c r="Q50" s="22" t="s">
        <v>42</v>
      </c>
      <c r="R50" s="83"/>
      <c r="S50" s="23"/>
    </row>
    <row r="51" spans="1:19" ht="47.25">
      <c r="A51" s="25" t="s">
        <v>24</v>
      </c>
      <c r="B51" s="26" t="s">
        <v>69</v>
      </c>
      <c r="C51" s="27"/>
      <c r="D51" s="28" t="s">
        <v>70</v>
      </c>
      <c r="E51" s="28"/>
      <c r="F51" s="131" t="s">
        <v>1133</v>
      </c>
      <c r="G51" s="29" t="s">
        <v>1134</v>
      </c>
      <c r="H51" s="31" t="s">
        <v>1135</v>
      </c>
      <c r="I51" s="30" t="s">
        <v>1136</v>
      </c>
      <c r="J51" s="30" t="s">
        <v>32</v>
      </c>
      <c r="K51" s="18" t="s">
        <v>19</v>
      </c>
      <c r="L51" s="108" t="s">
        <v>2625</v>
      </c>
      <c r="M51" s="40">
        <v>322.14</v>
      </c>
      <c r="N51" s="31">
        <v>5.5</v>
      </c>
      <c r="O51" s="42">
        <v>339.86</v>
      </c>
      <c r="P51" s="31" t="s">
        <v>553</v>
      </c>
      <c r="Q51" s="22" t="s">
        <v>42</v>
      </c>
      <c r="R51" s="32"/>
      <c r="S51" s="33"/>
    </row>
    <row r="52" spans="1:19" ht="30">
      <c r="A52" s="25" t="s">
        <v>24</v>
      </c>
      <c r="B52" s="26" t="s">
        <v>69</v>
      </c>
      <c r="C52" s="27" t="s">
        <v>26</v>
      </c>
      <c r="D52" s="28">
        <v>18</v>
      </c>
      <c r="E52" s="28"/>
      <c r="F52" s="130" t="s">
        <v>1153</v>
      </c>
      <c r="G52" s="62" t="s">
        <v>1154</v>
      </c>
      <c r="H52" s="31"/>
      <c r="I52" s="38" t="s">
        <v>1155</v>
      </c>
      <c r="J52" s="30"/>
      <c r="K52" s="18" t="s">
        <v>19</v>
      </c>
      <c r="L52" s="19" t="s">
        <v>1156</v>
      </c>
      <c r="M52" s="19">
        <v>370.48</v>
      </c>
      <c r="N52" s="19">
        <v>5.5</v>
      </c>
      <c r="O52" s="21">
        <v>390.86</v>
      </c>
      <c r="P52" s="31" t="s">
        <v>97</v>
      </c>
      <c r="Q52" s="22" t="s">
        <v>42</v>
      </c>
      <c r="R52" s="32"/>
      <c r="S52" s="33"/>
    </row>
    <row r="53" spans="1:19" ht="22.5">
      <c r="A53" s="25" t="s">
        <v>24</v>
      </c>
      <c r="B53" s="26" t="s">
        <v>69</v>
      </c>
      <c r="C53" s="27"/>
      <c r="D53" s="28" t="s">
        <v>70</v>
      </c>
      <c r="E53" s="28"/>
      <c r="F53" s="129" t="s">
        <v>1175</v>
      </c>
      <c r="G53" s="29" t="s">
        <v>1176</v>
      </c>
      <c r="H53" s="31"/>
      <c r="I53" s="30" t="s">
        <v>699</v>
      </c>
      <c r="J53" s="30" t="s">
        <v>32</v>
      </c>
      <c r="K53" s="18" t="s">
        <v>19</v>
      </c>
      <c r="L53" s="19" t="s">
        <v>552</v>
      </c>
      <c r="M53" s="19">
        <v>41.5</v>
      </c>
      <c r="N53" s="19">
        <v>5.5</v>
      </c>
      <c r="O53" s="21">
        <v>43.78</v>
      </c>
      <c r="P53" s="31" t="s">
        <v>553</v>
      </c>
      <c r="Q53" s="22" t="s">
        <v>42</v>
      </c>
      <c r="R53" s="32"/>
      <c r="S53" s="33"/>
    </row>
    <row r="54" spans="1:19" ht="24">
      <c r="A54" s="25" t="s">
        <v>24</v>
      </c>
      <c r="B54" s="26" t="s">
        <v>69</v>
      </c>
      <c r="C54" s="27"/>
      <c r="D54" s="28" t="s">
        <v>70</v>
      </c>
      <c r="E54" s="28"/>
      <c r="F54" s="129" t="s">
        <v>1177</v>
      </c>
      <c r="G54" s="29" t="s">
        <v>1178</v>
      </c>
      <c r="H54" s="31" t="s">
        <v>1179</v>
      </c>
      <c r="I54" s="30" t="s">
        <v>1180</v>
      </c>
      <c r="J54" s="30" t="s">
        <v>32</v>
      </c>
      <c r="K54" s="18" t="s">
        <v>19</v>
      </c>
      <c r="L54" s="19" t="s">
        <v>905</v>
      </c>
      <c r="M54" s="19">
        <v>101.5</v>
      </c>
      <c r="N54" s="19">
        <v>5.5</v>
      </c>
      <c r="O54" s="21">
        <v>107.08</v>
      </c>
      <c r="P54" s="31" t="s">
        <v>1181</v>
      </c>
      <c r="Q54" s="22" t="s">
        <v>42</v>
      </c>
      <c r="R54" s="32"/>
      <c r="S54" s="33"/>
    </row>
    <row r="55" spans="1:19" ht="22.5">
      <c r="A55" s="25" t="s">
        <v>24</v>
      </c>
      <c r="B55" s="26" t="s">
        <v>69</v>
      </c>
      <c r="C55" s="27"/>
      <c r="D55" s="28" t="s">
        <v>70</v>
      </c>
      <c r="E55" s="28"/>
      <c r="F55" s="129" t="s">
        <v>1250</v>
      </c>
      <c r="G55" s="62" t="s">
        <v>382</v>
      </c>
      <c r="H55" s="62" t="s">
        <v>1251</v>
      </c>
      <c r="I55" s="30" t="s">
        <v>1252</v>
      </c>
      <c r="J55" s="30" t="s">
        <v>32</v>
      </c>
      <c r="K55" s="18" t="s">
        <v>19</v>
      </c>
      <c r="L55" s="19">
        <v>2001725</v>
      </c>
      <c r="M55" s="19">
        <v>24.06</v>
      </c>
      <c r="N55" s="19">
        <v>5.5</v>
      </c>
      <c r="O55" s="21">
        <v>25.38</v>
      </c>
      <c r="P55" s="31" t="s">
        <v>22</v>
      </c>
      <c r="Q55" s="22" t="s">
        <v>23</v>
      </c>
      <c r="R55" s="32"/>
      <c r="S55" s="33"/>
    </row>
    <row r="56" spans="1:19" ht="22.5">
      <c r="A56" s="25" t="s">
        <v>24</v>
      </c>
      <c r="B56" s="26" t="s">
        <v>69</v>
      </c>
      <c r="C56" s="27"/>
      <c r="D56" s="28" t="s">
        <v>70</v>
      </c>
      <c r="E56" s="28"/>
      <c r="F56" s="158" t="s">
        <v>1291</v>
      </c>
      <c r="G56" s="29" t="s">
        <v>1292</v>
      </c>
      <c r="H56" s="31" t="s">
        <v>1293</v>
      </c>
      <c r="I56" s="30" t="s">
        <v>1294</v>
      </c>
      <c r="J56" s="30" t="s">
        <v>32</v>
      </c>
      <c r="K56" s="18" t="s">
        <v>19</v>
      </c>
      <c r="L56" s="19" t="s">
        <v>1295</v>
      </c>
      <c r="M56" s="19">
        <v>52.78</v>
      </c>
      <c r="N56" s="19">
        <v>5.5</v>
      </c>
      <c r="O56" s="21">
        <v>55.68</v>
      </c>
      <c r="P56" s="31" t="s">
        <v>97</v>
      </c>
      <c r="Q56" s="22" t="s">
        <v>42</v>
      </c>
      <c r="R56" s="32"/>
      <c r="S56" s="33"/>
    </row>
    <row r="57" spans="1:19" ht="22.5">
      <c r="A57" s="25" t="s">
        <v>24</v>
      </c>
      <c r="B57" s="26" t="s">
        <v>69</v>
      </c>
      <c r="C57" s="27" t="s">
        <v>26</v>
      </c>
      <c r="D57" s="28" t="s">
        <v>70</v>
      </c>
      <c r="E57" s="28"/>
      <c r="F57" s="129" t="s">
        <v>1296</v>
      </c>
      <c r="G57" s="29" t="s">
        <v>1297</v>
      </c>
      <c r="H57" s="31" t="s">
        <v>1298</v>
      </c>
      <c r="I57" s="30" t="s">
        <v>1299</v>
      </c>
      <c r="J57" s="30" t="s">
        <v>32</v>
      </c>
      <c r="K57" s="18" t="s">
        <v>19</v>
      </c>
      <c r="L57" s="19" t="s">
        <v>20</v>
      </c>
      <c r="M57" s="19">
        <v>67.95</v>
      </c>
      <c r="N57" s="19">
        <v>0</v>
      </c>
      <c r="O57" s="21">
        <v>67.95</v>
      </c>
      <c r="P57" s="31" t="s">
        <v>22</v>
      </c>
      <c r="Q57" s="22" t="s">
        <v>23</v>
      </c>
      <c r="R57" s="32"/>
      <c r="S57" s="33"/>
    </row>
    <row r="58" spans="1:19" ht="30">
      <c r="A58" s="25" t="s">
        <v>24</v>
      </c>
      <c r="B58" s="26" t="s">
        <v>69</v>
      </c>
      <c r="C58" s="27"/>
      <c r="D58" s="28" t="s">
        <v>70</v>
      </c>
      <c r="E58" s="28"/>
      <c r="F58" s="129" t="s">
        <v>1300</v>
      </c>
      <c r="G58" s="29" t="s">
        <v>1301</v>
      </c>
      <c r="H58" s="31" t="s">
        <v>1302</v>
      </c>
      <c r="I58" s="30" t="s">
        <v>1303</v>
      </c>
      <c r="J58" s="30" t="s">
        <v>32</v>
      </c>
      <c r="K58" s="18" t="s">
        <v>19</v>
      </c>
      <c r="L58" s="147" t="s">
        <v>2627</v>
      </c>
      <c r="M58" s="147">
        <v>60</v>
      </c>
      <c r="N58" s="147">
        <v>0</v>
      </c>
      <c r="O58" s="148">
        <f>60*1.055</f>
        <v>63.3</v>
      </c>
      <c r="P58" s="31" t="s">
        <v>45</v>
      </c>
      <c r="Q58" s="22" t="s">
        <v>42</v>
      </c>
      <c r="R58" s="32"/>
      <c r="S58" s="33"/>
    </row>
    <row r="59" spans="1:19" ht="24">
      <c r="A59" s="25" t="s">
        <v>24</v>
      </c>
      <c r="B59" s="26" t="s">
        <v>69</v>
      </c>
      <c r="C59" s="27"/>
      <c r="D59" s="28" t="s">
        <v>70</v>
      </c>
      <c r="E59" s="28"/>
      <c r="F59" s="129" t="s">
        <v>1327</v>
      </c>
      <c r="G59" s="29" t="s">
        <v>1328</v>
      </c>
      <c r="H59" s="31" t="s">
        <v>1329</v>
      </c>
      <c r="I59" s="30" t="s">
        <v>855</v>
      </c>
      <c r="J59" s="30" t="s">
        <v>32</v>
      </c>
      <c r="K59" s="18" t="s">
        <v>19</v>
      </c>
      <c r="L59" s="19" t="s">
        <v>905</v>
      </c>
      <c r="M59" s="19">
        <v>51.62</v>
      </c>
      <c r="N59" s="19">
        <v>5.5</v>
      </c>
      <c r="O59" s="21">
        <v>54.46</v>
      </c>
      <c r="P59" s="31" t="s">
        <v>1330</v>
      </c>
      <c r="Q59" s="22" t="s">
        <v>42</v>
      </c>
      <c r="R59" s="32"/>
      <c r="S59" s="43"/>
    </row>
    <row r="60" spans="1:19" ht="22.5">
      <c r="A60" s="25" t="s">
        <v>24</v>
      </c>
      <c r="B60" s="26" t="s">
        <v>69</v>
      </c>
      <c r="C60" s="27"/>
      <c r="D60" s="28" t="s">
        <v>70</v>
      </c>
      <c r="E60" s="28"/>
      <c r="F60" s="129" t="s">
        <v>1331</v>
      </c>
      <c r="G60" s="29" t="s">
        <v>1332</v>
      </c>
      <c r="H60" s="31" t="s">
        <v>1333</v>
      </c>
      <c r="I60" s="30" t="s">
        <v>1334</v>
      </c>
      <c r="J60" s="30" t="s">
        <v>32</v>
      </c>
      <c r="K60" s="18" t="s">
        <v>19</v>
      </c>
      <c r="L60" s="19" t="s">
        <v>41</v>
      </c>
      <c r="M60" s="19">
        <v>80.39</v>
      </c>
      <c r="N60" s="19">
        <v>5.5</v>
      </c>
      <c r="O60" s="21">
        <v>84.81</v>
      </c>
      <c r="P60" s="31" t="s">
        <v>97</v>
      </c>
      <c r="Q60" s="22" t="s">
        <v>42</v>
      </c>
      <c r="R60" s="35"/>
      <c r="S60" s="33"/>
    </row>
    <row r="61" spans="1:19" ht="22.5">
      <c r="A61" s="25" t="s">
        <v>24</v>
      </c>
      <c r="B61" s="26" t="s">
        <v>69</v>
      </c>
      <c r="C61" s="27" t="s">
        <v>26</v>
      </c>
      <c r="D61" s="28" t="s">
        <v>70</v>
      </c>
      <c r="E61" s="28"/>
      <c r="F61" s="129" t="s">
        <v>1366</v>
      </c>
      <c r="G61" s="29" t="s">
        <v>1367</v>
      </c>
      <c r="H61" s="31" t="s">
        <v>1368</v>
      </c>
      <c r="I61" s="30" t="s">
        <v>435</v>
      </c>
      <c r="J61" s="30" t="s">
        <v>90</v>
      </c>
      <c r="K61" s="18" t="s">
        <v>19</v>
      </c>
      <c r="L61" s="19" t="s">
        <v>20</v>
      </c>
      <c r="M61" s="19">
        <v>0</v>
      </c>
      <c r="N61" s="19">
        <v>0</v>
      </c>
      <c r="O61" s="21">
        <v>0</v>
      </c>
      <c r="P61" s="31" t="s">
        <v>22</v>
      </c>
      <c r="Q61" s="22" t="s">
        <v>23</v>
      </c>
      <c r="R61" s="32"/>
      <c r="S61" s="33"/>
    </row>
    <row r="62" spans="1:19" ht="22.5">
      <c r="A62" s="25" t="s">
        <v>24</v>
      </c>
      <c r="B62" s="26" t="s">
        <v>69</v>
      </c>
      <c r="C62" s="27"/>
      <c r="D62" s="28" t="s">
        <v>70</v>
      </c>
      <c r="E62" s="28"/>
      <c r="F62" s="129" t="s">
        <v>1390</v>
      </c>
      <c r="G62" s="29" t="s">
        <v>1391</v>
      </c>
      <c r="H62" s="31" t="s">
        <v>1392</v>
      </c>
      <c r="I62" s="30" t="s">
        <v>1393</v>
      </c>
      <c r="J62" s="30" t="s">
        <v>32</v>
      </c>
      <c r="K62" s="18" t="s">
        <v>19</v>
      </c>
      <c r="L62" s="19" t="s">
        <v>41</v>
      </c>
      <c r="M62" s="19">
        <v>60.9</v>
      </c>
      <c r="N62" s="19">
        <v>5.5</v>
      </c>
      <c r="O62" s="21">
        <v>64.25</v>
      </c>
      <c r="P62" s="31" t="s">
        <v>97</v>
      </c>
      <c r="Q62" s="22" t="s">
        <v>42</v>
      </c>
      <c r="R62" s="32"/>
      <c r="S62" s="33"/>
    </row>
    <row r="63" spans="1:19" ht="22.5">
      <c r="A63" s="25" t="s">
        <v>24</v>
      </c>
      <c r="B63" s="26" t="s">
        <v>69</v>
      </c>
      <c r="C63" s="27"/>
      <c r="D63" s="28" t="s">
        <v>70</v>
      </c>
      <c r="E63" s="28"/>
      <c r="F63" s="129" t="s">
        <v>2629</v>
      </c>
      <c r="G63" s="29" t="s">
        <v>1398</v>
      </c>
      <c r="H63" s="31" t="s">
        <v>1399</v>
      </c>
      <c r="I63" s="30" t="s">
        <v>1400</v>
      </c>
      <c r="J63" s="30" t="s">
        <v>32</v>
      </c>
      <c r="K63" s="18" t="s">
        <v>19</v>
      </c>
      <c r="L63" s="19" t="s">
        <v>41</v>
      </c>
      <c r="M63" s="19">
        <v>0</v>
      </c>
      <c r="N63" s="19">
        <v>0</v>
      </c>
      <c r="O63" s="21">
        <v>0</v>
      </c>
      <c r="P63" s="31" t="s">
        <v>97</v>
      </c>
      <c r="Q63" s="22" t="s">
        <v>42</v>
      </c>
      <c r="R63" s="32"/>
      <c r="S63" s="33"/>
    </row>
    <row r="64" spans="1:19" ht="33.75">
      <c r="A64" s="25" t="s">
        <v>24</v>
      </c>
      <c r="B64" s="26" t="s">
        <v>69</v>
      </c>
      <c r="C64" s="27"/>
      <c r="D64" s="28" t="s">
        <v>70</v>
      </c>
      <c r="E64" s="28"/>
      <c r="F64" s="154" t="s">
        <v>1412</v>
      </c>
      <c r="G64" s="62" t="s">
        <v>1413</v>
      </c>
      <c r="H64" s="62" t="s">
        <v>1414</v>
      </c>
      <c r="I64" s="62" t="s">
        <v>1415</v>
      </c>
      <c r="J64" s="62" t="s">
        <v>18</v>
      </c>
      <c r="K64" s="47" t="s">
        <v>181</v>
      </c>
      <c r="L64" s="19" t="s">
        <v>41</v>
      </c>
      <c r="M64" s="19">
        <v>106.58</v>
      </c>
      <c r="N64" s="19">
        <v>5.5</v>
      </c>
      <c r="O64" s="21">
        <v>112.44</v>
      </c>
      <c r="P64" s="31" t="s">
        <v>97</v>
      </c>
      <c r="Q64" s="22" t="s">
        <v>42</v>
      </c>
      <c r="R64" s="32"/>
      <c r="S64" s="33"/>
    </row>
    <row r="65" spans="1:19" ht="24">
      <c r="A65" s="25" t="s">
        <v>24</v>
      </c>
      <c r="B65" s="26" t="s">
        <v>69</v>
      </c>
      <c r="C65" s="27"/>
      <c r="D65" s="28" t="s">
        <v>70</v>
      </c>
      <c r="E65" s="28"/>
      <c r="F65" s="129" t="s">
        <v>1491</v>
      </c>
      <c r="G65" s="29" t="s">
        <v>1492</v>
      </c>
      <c r="H65" s="31" t="s">
        <v>1493</v>
      </c>
      <c r="I65" s="30" t="s">
        <v>1494</v>
      </c>
      <c r="J65" s="30" t="s">
        <v>90</v>
      </c>
      <c r="K65" s="18" t="s">
        <v>19</v>
      </c>
      <c r="L65" s="19" t="s">
        <v>41</v>
      </c>
      <c r="M65" s="19">
        <v>0</v>
      </c>
      <c r="N65" s="19">
        <v>0</v>
      </c>
      <c r="O65" s="21">
        <v>0</v>
      </c>
      <c r="P65" s="31" t="s">
        <v>174</v>
      </c>
      <c r="Q65" s="22" t="s">
        <v>42</v>
      </c>
      <c r="R65" s="32"/>
      <c r="S65" s="33"/>
    </row>
    <row r="66" spans="1:19" ht="22.5">
      <c r="A66" s="25" t="s">
        <v>24</v>
      </c>
      <c r="B66" s="26" t="s">
        <v>69</v>
      </c>
      <c r="C66" s="27"/>
      <c r="D66" s="28" t="s">
        <v>70</v>
      </c>
      <c r="E66" s="28"/>
      <c r="F66" s="129" t="s">
        <v>1495</v>
      </c>
      <c r="G66" s="29" t="s">
        <v>1496</v>
      </c>
      <c r="H66" s="31" t="s">
        <v>1497</v>
      </c>
      <c r="I66" s="30" t="s">
        <v>699</v>
      </c>
      <c r="J66" s="30" t="s">
        <v>32</v>
      </c>
      <c r="K66" s="18" t="s">
        <v>19</v>
      </c>
      <c r="L66" s="19" t="s">
        <v>41</v>
      </c>
      <c r="M66" s="19">
        <v>0</v>
      </c>
      <c r="N66" s="19">
        <v>0</v>
      </c>
      <c r="O66" s="21">
        <v>0</v>
      </c>
      <c r="P66" s="31" t="s">
        <v>553</v>
      </c>
      <c r="Q66" s="22" t="s">
        <v>42</v>
      </c>
      <c r="R66" s="32"/>
      <c r="S66" s="33"/>
    </row>
    <row r="67" spans="1:19" ht="36">
      <c r="A67" s="25" t="s">
        <v>24</v>
      </c>
      <c r="B67" s="26" t="s">
        <v>69</v>
      </c>
      <c r="C67" s="27" t="s">
        <v>26</v>
      </c>
      <c r="D67" s="28" t="s">
        <v>70</v>
      </c>
      <c r="E67" s="28"/>
      <c r="F67" s="129" t="s">
        <v>1515</v>
      </c>
      <c r="G67" s="29" t="s">
        <v>1516</v>
      </c>
      <c r="H67" s="31" t="s">
        <v>1517</v>
      </c>
      <c r="I67" s="30" t="s">
        <v>1518</v>
      </c>
      <c r="J67" s="30" t="s">
        <v>18</v>
      </c>
      <c r="K67" s="18" t="s">
        <v>19</v>
      </c>
      <c r="L67" s="19" t="s">
        <v>41</v>
      </c>
      <c r="M67" s="19">
        <v>394.63</v>
      </c>
      <c r="N67" s="19">
        <v>5.5</v>
      </c>
      <c r="O67" s="21">
        <v>404.14</v>
      </c>
      <c r="P67" s="31" t="s">
        <v>553</v>
      </c>
      <c r="Q67" s="22" t="s">
        <v>42</v>
      </c>
      <c r="R67" s="32"/>
      <c r="S67" s="33"/>
    </row>
    <row r="68" spans="1:19" ht="22.5">
      <c r="A68" s="25" t="s">
        <v>24</v>
      </c>
      <c r="B68" s="26" t="s">
        <v>69</v>
      </c>
      <c r="C68" s="27"/>
      <c r="D68" s="28" t="s">
        <v>70</v>
      </c>
      <c r="E68" s="28"/>
      <c r="F68" s="129" t="s">
        <v>1542</v>
      </c>
      <c r="G68" s="29" t="s">
        <v>1543</v>
      </c>
      <c r="H68" s="31" t="s">
        <v>1544</v>
      </c>
      <c r="I68" s="30" t="s">
        <v>676</v>
      </c>
      <c r="J68" s="30" t="s">
        <v>18</v>
      </c>
      <c r="K68" s="18" t="s">
        <v>19</v>
      </c>
      <c r="L68" s="19" t="s">
        <v>41</v>
      </c>
      <c r="M68" s="19">
        <v>122.82</v>
      </c>
      <c r="N68" s="19">
        <v>5.5</v>
      </c>
      <c r="O68" s="21">
        <v>129.58000000000001</v>
      </c>
      <c r="P68" s="31" t="s">
        <v>110</v>
      </c>
      <c r="Q68" s="22" t="s">
        <v>42</v>
      </c>
      <c r="R68" s="32"/>
      <c r="S68" s="33"/>
    </row>
    <row r="69" spans="1:19" ht="22.5">
      <c r="A69" s="25" t="s">
        <v>24</v>
      </c>
      <c r="B69" s="26" t="s">
        <v>69</v>
      </c>
      <c r="C69" s="27"/>
      <c r="D69" s="28" t="s">
        <v>70</v>
      </c>
      <c r="E69" s="28"/>
      <c r="F69" s="129" t="s">
        <v>1586</v>
      </c>
      <c r="G69" s="29" t="s">
        <v>1587</v>
      </c>
      <c r="H69" s="31" t="s">
        <v>1588</v>
      </c>
      <c r="I69" s="30" t="s">
        <v>953</v>
      </c>
      <c r="J69" s="30" t="s">
        <v>32</v>
      </c>
      <c r="K69" s="18" t="s">
        <v>19</v>
      </c>
      <c r="L69" s="19" t="s">
        <v>313</v>
      </c>
      <c r="M69" s="19">
        <v>30.73</v>
      </c>
      <c r="N69" s="19">
        <v>0</v>
      </c>
      <c r="O69" s="21">
        <v>30.73</v>
      </c>
      <c r="P69" s="31" t="s">
        <v>22</v>
      </c>
      <c r="Q69" s="22" t="s">
        <v>23</v>
      </c>
      <c r="R69" s="32"/>
      <c r="S69" s="33"/>
    </row>
    <row r="70" spans="1:19" ht="22.5">
      <c r="A70" s="25" t="s">
        <v>24</v>
      </c>
      <c r="B70" s="26" t="s">
        <v>69</v>
      </c>
      <c r="C70" s="27" t="s">
        <v>26</v>
      </c>
      <c r="D70" s="28" t="s">
        <v>70</v>
      </c>
      <c r="E70" s="28"/>
      <c r="F70" s="129" t="s">
        <v>1593</v>
      </c>
      <c r="G70" s="29" t="s">
        <v>1594</v>
      </c>
      <c r="H70" s="31" t="s">
        <v>1595</v>
      </c>
      <c r="I70" s="30" t="s">
        <v>89</v>
      </c>
      <c r="J70" s="30" t="s">
        <v>700</v>
      </c>
      <c r="K70" s="18" t="s">
        <v>19</v>
      </c>
      <c r="L70" s="54">
        <v>2003117</v>
      </c>
      <c r="M70" s="19">
        <v>90.66</v>
      </c>
      <c r="N70" s="19">
        <v>5.5</v>
      </c>
      <c r="O70" s="21">
        <v>95.65</v>
      </c>
      <c r="P70" s="31" t="s">
        <v>91</v>
      </c>
      <c r="Q70" s="22" t="s">
        <v>42</v>
      </c>
      <c r="R70" s="32"/>
      <c r="S70" s="33"/>
    </row>
    <row r="71" spans="1:19" ht="24">
      <c r="A71" s="25" t="s">
        <v>24</v>
      </c>
      <c r="B71" s="26" t="s">
        <v>69</v>
      </c>
      <c r="C71" s="27" t="s">
        <v>26</v>
      </c>
      <c r="D71" s="28" t="s">
        <v>70</v>
      </c>
      <c r="E71" s="28"/>
      <c r="F71" s="129" t="s">
        <v>1596</v>
      </c>
      <c r="G71" s="29" t="s">
        <v>1597</v>
      </c>
      <c r="H71" s="31" t="s">
        <v>1598</v>
      </c>
      <c r="I71" s="30" t="s">
        <v>696</v>
      </c>
      <c r="J71" s="30" t="s">
        <v>32</v>
      </c>
      <c r="K71" s="18" t="s">
        <v>19</v>
      </c>
      <c r="L71" s="19" t="s">
        <v>899</v>
      </c>
      <c r="M71" s="19">
        <v>98.85</v>
      </c>
      <c r="N71" s="19">
        <v>5.5</v>
      </c>
      <c r="O71" s="21">
        <v>104.29</v>
      </c>
      <c r="P71" s="31" t="s">
        <v>553</v>
      </c>
      <c r="Q71" s="22" t="s">
        <v>42</v>
      </c>
      <c r="R71" s="32"/>
      <c r="S71" s="33"/>
    </row>
    <row r="72" spans="1:19" ht="24">
      <c r="A72" s="25" t="s">
        <v>24</v>
      </c>
      <c r="B72" s="26" t="s">
        <v>69</v>
      </c>
      <c r="C72" s="27"/>
      <c r="D72" s="28" t="s">
        <v>70</v>
      </c>
      <c r="E72" s="28"/>
      <c r="F72" s="129" t="s">
        <v>1599</v>
      </c>
      <c r="G72" s="29" t="s">
        <v>1600</v>
      </c>
      <c r="H72" s="31" t="s">
        <v>1601</v>
      </c>
      <c r="I72" s="30" t="s">
        <v>1602</v>
      </c>
      <c r="J72" s="30" t="s">
        <v>90</v>
      </c>
      <c r="K72" s="18" t="s">
        <v>19</v>
      </c>
      <c r="L72" s="19" t="s">
        <v>41</v>
      </c>
      <c r="M72" s="19">
        <v>0</v>
      </c>
      <c r="N72" s="19">
        <v>0</v>
      </c>
      <c r="O72" s="21">
        <v>0</v>
      </c>
      <c r="P72" s="31" t="s">
        <v>91</v>
      </c>
      <c r="Q72" s="22" t="s">
        <v>42</v>
      </c>
      <c r="R72" s="32"/>
      <c r="S72" s="33"/>
    </row>
    <row r="73" spans="1:19" ht="22.5">
      <c r="A73" s="25" t="s">
        <v>24</v>
      </c>
      <c r="B73" s="26" t="s">
        <v>69</v>
      </c>
      <c r="C73" s="27" t="s">
        <v>26</v>
      </c>
      <c r="D73" s="28" t="s">
        <v>70</v>
      </c>
      <c r="E73" s="28"/>
      <c r="F73" s="129" t="s">
        <v>1634</v>
      </c>
      <c r="G73" s="29" t="s">
        <v>1635</v>
      </c>
      <c r="H73" s="31" t="s">
        <v>1636</v>
      </c>
      <c r="I73" s="30" t="s">
        <v>607</v>
      </c>
      <c r="J73" s="30" t="s">
        <v>18</v>
      </c>
      <c r="K73" s="18" t="s">
        <v>19</v>
      </c>
      <c r="L73" s="19" t="s">
        <v>1637</v>
      </c>
      <c r="M73" s="19">
        <v>103.53</v>
      </c>
      <c r="N73" s="19">
        <v>5.5</v>
      </c>
      <c r="O73" s="21">
        <v>109.22</v>
      </c>
      <c r="P73" s="31" t="s">
        <v>110</v>
      </c>
      <c r="Q73" s="22" t="s">
        <v>42</v>
      </c>
      <c r="R73" s="32"/>
      <c r="S73" s="33"/>
    </row>
    <row r="74" spans="1:19" ht="22.5">
      <c r="A74" s="25" t="s">
        <v>24</v>
      </c>
      <c r="B74" s="26" t="s">
        <v>69</v>
      </c>
      <c r="C74" s="27"/>
      <c r="D74" s="28" t="s">
        <v>70</v>
      </c>
      <c r="E74" s="28"/>
      <c r="F74" s="129" t="s">
        <v>1638</v>
      </c>
      <c r="G74" s="29" t="s">
        <v>1639</v>
      </c>
      <c r="H74" s="31" t="s">
        <v>1640</v>
      </c>
      <c r="I74" s="30" t="s">
        <v>829</v>
      </c>
      <c r="J74" s="30" t="s">
        <v>18</v>
      </c>
      <c r="K74" s="18" t="s">
        <v>19</v>
      </c>
      <c r="L74" s="19" t="s">
        <v>41</v>
      </c>
      <c r="M74" s="19">
        <v>207.06</v>
      </c>
      <c r="N74" s="19">
        <v>5.5</v>
      </c>
      <c r="O74" s="21">
        <v>218.45</v>
      </c>
      <c r="P74" s="31" t="s">
        <v>609</v>
      </c>
      <c r="Q74" s="22" t="s">
        <v>42</v>
      </c>
      <c r="R74" s="35"/>
      <c r="S74" s="33"/>
    </row>
    <row r="75" spans="1:19" ht="22.5">
      <c r="A75" s="25" t="s">
        <v>24</v>
      </c>
      <c r="B75" s="26" t="s">
        <v>69</v>
      </c>
      <c r="C75" s="27"/>
      <c r="D75" s="28" t="s">
        <v>70</v>
      </c>
      <c r="E75" s="28"/>
      <c r="F75" s="129" t="s">
        <v>1644</v>
      </c>
      <c r="G75" s="29" t="s">
        <v>1645</v>
      </c>
      <c r="H75" s="31" t="s">
        <v>1646</v>
      </c>
      <c r="I75" s="30" t="s">
        <v>1647</v>
      </c>
      <c r="J75" s="30" t="s">
        <v>32</v>
      </c>
      <c r="K75" s="18" t="s">
        <v>19</v>
      </c>
      <c r="L75" s="19" t="s">
        <v>41</v>
      </c>
      <c r="M75" s="19">
        <v>0</v>
      </c>
      <c r="N75" s="19">
        <v>0</v>
      </c>
      <c r="O75" s="21">
        <v>0</v>
      </c>
      <c r="P75" s="31" t="s">
        <v>1648</v>
      </c>
      <c r="Q75" s="22" t="s">
        <v>42</v>
      </c>
      <c r="R75" s="32"/>
      <c r="S75" s="33"/>
    </row>
    <row r="76" spans="1:19" ht="22.5">
      <c r="A76" s="25" t="s">
        <v>24</v>
      </c>
      <c r="B76" s="26" t="s">
        <v>69</v>
      </c>
      <c r="C76" s="27"/>
      <c r="D76" s="28" t="s">
        <v>70</v>
      </c>
      <c r="E76" s="28"/>
      <c r="F76" s="129" t="s">
        <v>1652</v>
      </c>
      <c r="G76" s="29" t="s">
        <v>1653</v>
      </c>
      <c r="H76" s="31" t="s">
        <v>1654</v>
      </c>
      <c r="I76" s="30" t="s">
        <v>1652</v>
      </c>
      <c r="J76" s="30" t="s">
        <v>32</v>
      </c>
      <c r="K76" s="18" t="s">
        <v>19</v>
      </c>
      <c r="L76" s="19" t="s">
        <v>41</v>
      </c>
      <c r="M76" s="19">
        <v>260.91000000000003</v>
      </c>
      <c r="N76" s="19">
        <v>5.5</v>
      </c>
      <c r="O76" s="21">
        <v>275.26</v>
      </c>
      <c r="P76" s="31" t="s">
        <v>85</v>
      </c>
      <c r="Q76" s="22" t="s">
        <v>42</v>
      </c>
      <c r="R76" s="32"/>
      <c r="S76" s="33"/>
    </row>
    <row r="77" spans="1:19" ht="24">
      <c r="A77" s="25" t="s">
        <v>24</v>
      </c>
      <c r="B77" s="26" t="s">
        <v>69</v>
      </c>
      <c r="C77" s="27"/>
      <c r="D77" s="28" t="s">
        <v>70</v>
      </c>
      <c r="E77" s="28"/>
      <c r="F77" s="129" t="s">
        <v>1655</v>
      </c>
      <c r="G77" s="29" t="s">
        <v>1656</v>
      </c>
      <c r="H77" s="31" t="s">
        <v>1657</v>
      </c>
      <c r="I77" s="30" t="s">
        <v>1658</v>
      </c>
      <c r="J77" s="30" t="s">
        <v>32</v>
      </c>
      <c r="K77" s="18" t="s">
        <v>19</v>
      </c>
      <c r="L77" s="19" t="s">
        <v>41</v>
      </c>
      <c r="M77" s="19">
        <v>0</v>
      </c>
      <c r="N77" s="19">
        <v>0</v>
      </c>
      <c r="O77" s="21">
        <v>0</v>
      </c>
      <c r="P77" s="31" t="s">
        <v>45</v>
      </c>
      <c r="Q77" s="22" t="s">
        <v>42</v>
      </c>
      <c r="R77" s="32"/>
      <c r="S77" s="33"/>
    </row>
    <row r="78" spans="1:19" ht="22.5">
      <c r="A78" s="25" t="s">
        <v>24</v>
      </c>
      <c r="B78" s="26" t="s">
        <v>69</v>
      </c>
      <c r="C78" s="27"/>
      <c r="D78" s="28" t="s">
        <v>70</v>
      </c>
      <c r="E78" s="28"/>
      <c r="F78" s="129" t="s">
        <v>1659</v>
      </c>
      <c r="G78" s="29" t="s">
        <v>1660</v>
      </c>
      <c r="H78" s="31" t="s">
        <v>1661</v>
      </c>
      <c r="I78" s="30" t="s">
        <v>1658</v>
      </c>
      <c r="J78" s="30" t="s">
        <v>32</v>
      </c>
      <c r="K78" s="18" t="s">
        <v>19</v>
      </c>
      <c r="L78" s="19" t="s">
        <v>41</v>
      </c>
      <c r="M78" s="19">
        <v>0</v>
      </c>
      <c r="N78" s="19">
        <v>0</v>
      </c>
      <c r="O78" s="21">
        <v>0</v>
      </c>
      <c r="P78" s="31" t="s">
        <v>45</v>
      </c>
      <c r="Q78" s="22" t="s">
        <v>42</v>
      </c>
      <c r="R78" s="57"/>
      <c r="S78" s="43"/>
    </row>
    <row r="79" spans="1:19" ht="22.5">
      <c r="A79" s="25" t="s">
        <v>24</v>
      </c>
      <c r="B79" s="26" t="s">
        <v>69</v>
      </c>
      <c r="C79" s="27" t="s">
        <v>26</v>
      </c>
      <c r="D79" s="28" t="s">
        <v>70</v>
      </c>
      <c r="E79" s="28"/>
      <c r="F79" s="129" t="s">
        <v>833</v>
      </c>
      <c r="G79" s="29" t="s">
        <v>834</v>
      </c>
      <c r="H79" s="31" t="s">
        <v>835</v>
      </c>
      <c r="I79" s="30" t="s">
        <v>101</v>
      </c>
      <c r="J79" s="30" t="s">
        <v>18</v>
      </c>
      <c r="K79" s="18" t="s">
        <v>19</v>
      </c>
      <c r="L79" s="19" t="s">
        <v>41</v>
      </c>
      <c r="M79" s="19">
        <v>194.16</v>
      </c>
      <c r="N79" s="19">
        <v>5.5</v>
      </c>
      <c r="O79" s="21">
        <v>204.84</v>
      </c>
      <c r="P79" s="31" t="s">
        <v>45</v>
      </c>
      <c r="Q79" s="22" t="s">
        <v>42</v>
      </c>
      <c r="R79" s="32"/>
      <c r="S79" s="33"/>
    </row>
    <row r="80" spans="1:19" ht="24">
      <c r="A80" s="25" t="s">
        <v>24</v>
      </c>
      <c r="B80" s="26" t="s">
        <v>69</v>
      </c>
      <c r="C80" s="27"/>
      <c r="D80" s="28" t="s">
        <v>70</v>
      </c>
      <c r="E80" s="28"/>
      <c r="F80" s="129" t="s">
        <v>1662</v>
      </c>
      <c r="G80" s="29" t="s">
        <v>1663</v>
      </c>
      <c r="H80" s="31" t="s">
        <v>1664</v>
      </c>
      <c r="I80" s="30" t="s">
        <v>1665</v>
      </c>
      <c r="J80" s="30" t="s">
        <v>32</v>
      </c>
      <c r="K80" s="18" t="s">
        <v>19</v>
      </c>
      <c r="L80" s="19" t="s">
        <v>41</v>
      </c>
      <c r="M80" s="19">
        <v>84.57</v>
      </c>
      <c r="N80" s="19">
        <v>5.5</v>
      </c>
      <c r="O80" s="21">
        <v>89.22</v>
      </c>
      <c r="P80" s="31" t="s">
        <v>85</v>
      </c>
      <c r="Q80" s="22" t="s">
        <v>42</v>
      </c>
      <c r="R80" s="32"/>
      <c r="S80" s="33"/>
    </row>
    <row r="81" spans="1:19" ht="22.5">
      <c r="A81" s="25" t="s">
        <v>24</v>
      </c>
      <c r="B81" s="26" t="s">
        <v>69</v>
      </c>
      <c r="C81" s="27"/>
      <c r="D81" s="28" t="s">
        <v>70</v>
      </c>
      <c r="E81" s="28"/>
      <c r="F81" s="129" t="s">
        <v>1674</v>
      </c>
      <c r="G81" s="29" t="s">
        <v>1675</v>
      </c>
      <c r="H81" s="31" t="s">
        <v>1676</v>
      </c>
      <c r="I81" s="30" t="s">
        <v>1677</v>
      </c>
      <c r="J81" s="30" t="s">
        <v>90</v>
      </c>
      <c r="K81" s="18" t="s">
        <v>19</v>
      </c>
      <c r="L81" s="19" t="s">
        <v>41</v>
      </c>
      <c r="M81" s="19">
        <v>0</v>
      </c>
      <c r="N81" s="19">
        <v>0</v>
      </c>
      <c r="O81" s="21">
        <v>0</v>
      </c>
      <c r="P81" s="31" t="s">
        <v>97</v>
      </c>
      <c r="Q81" s="22" t="s">
        <v>42</v>
      </c>
      <c r="R81" s="32"/>
      <c r="S81" s="33"/>
    </row>
    <row r="82" spans="1:19" ht="30">
      <c r="A82" s="25" t="s">
        <v>24</v>
      </c>
      <c r="B82" s="26" t="s">
        <v>69</v>
      </c>
      <c r="C82" s="27" t="s">
        <v>26</v>
      </c>
      <c r="D82" s="28" t="s">
        <v>70</v>
      </c>
      <c r="E82" s="69"/>
      <c r="F82" s="153" t="s">
        <v>1678</v>
      </c>
      <c r="G82" s="52" t="s">
        <v>1679</v>
      </c>
      <c r="H82" s="70" t="s">
        <v>1680</v>
      </c>
      <c r="I82" s="72" t="s">
        <v>1028</v>
      </c>
      <c r="J82" s="72" t="s">
        <v>32</v>
      </c>
      <c r="K82" s="18" t="s">
        <v>19</v>
      </c>
      <c r="L82" s="54" t="s">
        <v>1681</v>
      </c>
      <c r="M82" s="19">
        <v>29.14</v>
      </c>
      <c r="N82" s="19">
        <v>5.5</v>
      </c>
      <c r="O82" s="21">
        <v>30.74</v>
      </c>
      <c r="P82" s="31" t="s">
        <v>22</v>
      </c>
      <c r="Q82" s="22" t="s">
        <v>23</v>
      </c>
      <c r="R82" s="32"/>
      <c r="S82" s="33"/>
    </row>
    <row r="83" spans="1:19" ht="22.5">
      <c r="A83" s="25" t="s">
        <v>24</v>
      </c>
      <c r="B83" s="26" t="s">
        <v>69</v>
      </c>
      <c r="C83" s="27"/>
      <c r="D83" s="28" t="s">
        <v>70</v>
      </c>
      <c r="E83" s="28"/>
      <c r="F83" s="129" t="s">
        <v>1685</v>
      </c>
      <c r="G83" s="29" t="s">
        <v>1686</v>
      </c>
      <c r="H83" s="31" t="s">
        <v>1687</v>
      </c>
      <c r="I83" s="30" t="s">
        <v>564</v>
      </c>
      <c r="J83" s="30" t="s">
        <v>18</v>
      </c>
      <c r="K83" s="18" t="s">
        <v>19</v>
      </c>
      <c r="L83" s="19" t="s">
        <v>41</v>
      </c>
      <c r="M83" s="19">
        <v>417.17</v>
      </c>
      <c r="N83" s="19">
        <v>5.5</v>
      </c>
      <c r="O83" s="21">
        <v>440.11</v>
      </c>
      <c r="P83" s="87" t="s">
        <v>553</v>
      </c>
      <c r="Q83" s="22" t="s">
        <v>42</v>
      </c>
      <c r="R83" s="55"/>
      <c r="S83" s="56"/>
    </row>
    <row r="84" spans="1:19" ht="30">
      <c r="A84" s="25" t="s">
        <v>24</v>
      </c>
      <c r="B84" s="26" t="s">
        <v>69</v>
      </c>
      <c r="C84" s="27"/>
      <c r="D84" s="28" t="s">
        <v>70</v>
      </c>
      <c r="E84" s="28"/>
      <c r="F84" s="129" t="s">
        <v>1688</v>
      </c>
      <c r="G84" s="29" t="s">
        <v>1689</v>
      </c>
      <c r="H84" s="31" t="s">
        <v>1690</v>
      </c>
      <c r="I84" s="30" t="s">
        <v>1691</v>
      </c>
      <c r="J84" s="30" t="s">
        <v>90</v>
      </c>
      <c r="K84" s="18" t="s">
        <v>19</v>
      </c>
      <c r="L84" s="92" t="s">
        <v>861</v>
      </c>
      <c r="M84" s="19">
        <v>95.46</v>
      </c>
      <c r="N84" s="19">
        <v>5.5</v>
      </c>
      <c r="O84" s="21">
        <v>100.71</v>
      </c>
      <c r="P84" s="31" t="s">
        <v>553</v>
      </c>
      <c r="Q84" s="22" t="s">
        <v>42</v>
      </c>
      <c r="R84" s="32"/>
      <c r="S84" s="33"/>
    </row>
    <row r="85" spans="1:19" ht="22.5">
      <c r="A85" s="25" t="s">
        <v>24</v>
      </c>
      <c r="B85" s="26" t="s">
        <v>69</v>
      </c>
      <c r="C85" s="27"/>
      <c r="D85" s="28" t="s">
        <v>70</v>
      </c>
      <c r="E85" s="28"/>
      <c r="F85" s="129" t="s">
        <v>446</v>
      </c>
      <c r="G85" s="29" t="s">
        <v>447</v>
      </c>
      <c r="H85" s="31" t="s">
        <v>448</v>
      </c>
      <c r="I85" s="30" t="s">
        <v>43</v>
      </c>
      <c r="J85" s="30" t="s">
        <v>18</v>
      </c>
      <c r="K85" s="18" t="s">
        <v>19</v>
      </c>
      <c r="L85" s="19" t="s">
        <v>41</v>
      </c>
      <c r="M85" s="19">
        <v>947</v>
      </c>
      <c r="N85" s="19" t="s">
        <v>449</v>
      </c>
      <c r="O85" s="21">
        <v>982.98</v>
      </c>
      <c r="P85" s="31" t="s">
        <v>45</v>
      </c>
      <c r="Q85" s="22" t="s">
        <v>42</v>
      </c>
      <c r="R85" s="32"/>
      <c r="S85" s="33"/>
    </row>
    <row r="86" spans="1:19" ht="22.5">
      <c r="A86" s="25" t="s">
        <v>24</v>
      </c>
      <c r="B86" s="26" t="s">
        <v>69</v>
      </c>
      <c r="C86" s="27"/>
      <c r="D86" s="28" t="s">
        <v>70</v>
      </c>
      <c r="E86" s="28"/>
      <c r="F86" s="129" t="s">
        <v>1786</v>
      </c>
      <c r="G86" s="29" t="s">
        <v>1787</v>
      </c>
      <c r="H86" s="31"/>
      <c r="I86" s="30" t="s">
        <v>89</v>
      </c>
      <c r="J86" s="30" t="s">
        <v>90</v>
      </c>
      <c r="K86" s="18" t="s">
        <v>1788</v>
      </c>
      <c r="L86" s="19" t="s">
        <v>41</v>
      </c>
      <c r="M86" s="19">
        <v>0</v>
      </c>
      <c r="N86" s="19">
        <v>0</v>
      </c>
      <c r="O86" s="21">
        <v>0</v>
      </c>
      <c r="P86" s="31" t="s">
        <v>91</v>
      </c>
      <c r="Q86" s="22" t="s">
        <v>42</v>
      </c>
      <c r="R86" s="32"/>
      <c r="S86" s="33"/>
    </row>
    <row r="87" spans="1:19" ht="30">
      <c r="A87" s="25" t="s">
        <v>24</v>
      </c>
      <c r="B87" s="26" t="s">
        <v>69</v>
      </c>
      <c r="C87" s="27"/>
      <c r="D87" s="28" t="s">
        <v>70</v>
      </c>
      <c r="E87" s="28"/>
      <c r="F87" s="129" t="s">
        <v>1796</v>
      </c>
      <c r="G87" s="29" t="s">
        <v>1797</v>
      </c>
      <c r="H87" s="31" t="s">
        <v>1798</v>
      </c>
      <c r="I87" s="30" t="s">
        <v>1799</v>
      </c>
      <c r="J87" s="30" t="s">
        <v>90</v>
      </c>
      <c r="K87" s="18" t="s">
        <v>19</v>
      </c>
      <c r="L87" s="92" t="s">
        <v>861</v>
      </c>
      <c r="M87" s="19">
        <v>77.64</v>
      </c>
      <c r="N87" s="19">
        <v>5.5</v>
      </c>
      <c r="O87" s="93">
        <v>81.91</v>
      </c>
      <c r="P87" s="31" t="s">
        <v>553</v>
      </c>
      <c r="Q87" s="22" t="s">
        <v>42</v>
      </c>
      <c r="R87" s="32"/>
      <c r="S87" s="33"/>
    </row>
    <row r="88" spans="1:19" ht="78">
      <c r="A88" s="25" t="s">
        <v>24</v>
      </c>
      <c r="B88" s="26" t="s">
        <v>69</v>
      </c>
      <c r="C88" s="27" t="s">
        <v>26</v>
      </c>
      <c r="D88" s="28" t="s">
        <v>70</v>
      </c>
      <c r="E88" s="28"/>
      <c r="F88" s="129" t="s">
        <v>1824</v>
      </c>
      <c r="G88" s="29" t="s">
        <v>1825</v>
      </c>
      <c r="H88" s="31" t="s">
        <v>1826</v>
      </c>
      <c r="I88" s="30" t="s">
        <v>1824</v>
      </c>
      <c r="J88" s="30" t="s">
        <v>18</v>
      </c>
      <c r="K88" s="18" t="s">
        <v>19</v>
      </c>
      <c r="L88" s="19" t="s">
        <v>20</v>
      </c>
      <c r="M88" s="19">
        <v>415.54</v>
      </c>
      <c r="N88" s="19">
        <v>2.1</v>
      </c>
      <c r="O88" s="21">
        <v>424.27</v>
      </c>
      <c r="P88" s="31" t="s">
        <v>22</v>
      </c>
      <c r="Q88" s="22" t="s">
        <v>23</v>
      </c>
      <c r="R88" s="35">
        <v>11</v>
      </c>
      <c r="S88" s="33" t="s">
        <v>1827</v>
      </c>
    </row>
    <row r="89" spans="1:19" ht="30">
      <c r="A89" s="25" t="s">
        <v>24</v>
      </c>
      <c r="B89" s="26" t="s">
        <v>69</v>
      </c>
      <c r="C89" s="27"/>
      <c r="D89" s="28" t="s">
        <v>70</v>
      </c>
      <c r="E89" s="28"/>
      <c r="F89" s="129" t="s">
        <v>1840</v>
      </c>
      <c r="G89" s="29" t="s">
        <v>1841</v>
      </c>
      <c r="H89" s="31" t="s">
        <v>1842</v>
      </c>
      <c r="I89" s="30" t="s">
        <v>1843</v>
      </c>
      <c r="J89" s="30" t="s">
        <v>90</v>
      </c>
      <c r="K89" s="18" t="s">
        <v>19</v>
      </c>
      <c r="L89" s="19" t="s">
        <v>1844</v>
      </c>
      <c r="M89" s="19">
        <v>48.61</v>
      </c>
      <c r="N89" s="19">
        <v>5.5</v>
      </c>
      <c r="O89" s="21">
        <v>51.32</v>
      </c>
      <c r="P89" s="31" t="s">
        <v>553</v>
      </c>
      <c r="Q89" s="22" t="s">
        <v>42</v>
      </c>
      <c r="R89" s="32"/>
      <c r="S89" s="33"/>
    </row>
    <row r="90" spans="1:19" ht="22.5">
      <c r="A90" s="25" t="s">
        <v>24</v>
      </c>
      <c r="B90" s="26" t="s">
        <v>69</v>
      </c>
      <c r="C90" s="27"/>
      <c r="D90" s="28" t="s">
        <v>70</v>
      </c>
      <c r="E90" s="28"/>
      <c r="F90" s="129" t="s">
        <v>1866</v>
      </c>
      <c r="G90" s="29" t="s">
        <v>1867</v>
      </c>
      <c r="H90" s="31" t="s">
        <v>1868</v>
      </c>
      <c r="I90" s="30" t="s">
        <v>1803</v>
      </c>
      <c r="J90" s="30" t="s">
        <v>32</v>
      </c>
      <c r="K90" s="18" t="s">
        <v>19</v>
      </c>
      <c r="L90" s="19" t="s">
        <v>1295</v>
      </c>
      <c r="M90" s="19">
        <v>307.55</v>
      </c>
      <c r="N90" s="19">
        <v>5.5</v>
      </c>
      <c r="O90" s="21">
        <v>324.47000000000003</v>
      </c>
      <c r="P90" s="31" t="s">
        <v>97</v>
      </c>
      <c r="Q90" s="22" t="s">
        <v>42</v>
      </c>
      <c r="R90" s="57"/>
      <c r="S90" s="43"/>
    </row>
    <row r="91" spans="1:19" ht="36">
      <c r="A91" s="25" t="s">
        <v>24</v>
      </c>
      <c r="B91" s="26" t="s">
        <v>69</v>
      </c>
      <c r="C91" s="27"/>
      <c r="D91" s="28" t="s">
        <v>70</v>
      </c>
      <c r="E91" s="28"/>
      <c r="F91" s="129" t="s">
        <v>1885</v>
      </c>
      <c r="G91" s="29" t="s">
        <v>1886</v>
      </c>
      <c r="H91" s="31" t="s">
        <v>1887</v>
      </c>
      <c r="I91" s="30" t="s">
        <v>1691</v>
      </c>
      <c r="J91" s="30" t="s">
        <v>90</v>
      </c>
      <c r="K91" s="18" t="s">
        <v>19</v>
      </c>
      <c r="L91" s="92" t="s">
        <v>861</v>
      </c>
      <c r="M91" s="19">
        <v>78.59</v>
      </c>
      <c r="N91" s="19">
        <v>5.5</v>
      </c>
      <c r="O91" s="93">
        <v>82.91</v>
      </c>
      <c r="P91" s="31" t="s">
        <v>553</v>
      </c>
      <c r="Q91" s="22" t="s">
        <v>42</v>
      </c>
      <c r="R91" s="32"/>
      <c r="S91" s="33"/>
    </row>
    <row r="92" spans="1:19" ht="36">
      <c r="A92" s="25" t="s">
        <v>24</v>
      </c>
      <c r="B92" s="26" t="s">
        <v>69</v>
      </c>
      <c r="C92" s="27" t="s">
        <v>26</v>
      </c>
      <c r="D92" s="28" t="s">
        <v>70</v>
      </c>
      <c r="E92" s="28"/>
      <c r="F92" s="129" t="s">
        <v>1888</v>
      </c>
      <c r="G92" s="29" t="s">
        <v>1889</v>
      </c>
      <c r="H92" s="31" t="s">
        <v>1890</v>
      </c>
      <c r="I92" s="30" t="s">
        <v>1891</v>
      </c>
      <c r="J92" s="30" t="s">
        <v>90</v>
      </c>
      <c r="K92" s="18" t="s">
        <v>19</v>
      </c>
      <c r="L92" s="19" t="s">
        <v>1637</v>
      </c>
      <c r="M92" s="19">
        <v>79.06</v>
      </c>
      <c r="N92" s="19">
        <v>5.5</v>
      </c>
      <c r="O92" s="21">
        <v>83.41</v>
      </c>
      <c r="P92" s="31" t="s">
        <v>553</v>
      </c>
      <c r="Q92" s="22" t="s">
        <v>42</v>
      </c>
      <c r="R92" s="32"/>
      <c r="S92" s="33"/>
    </row>
    <row r="93" spans="1:19" ht="22.5">
      <c r="A93" s="25" t="s">
        <v>24</v>
      </c>
      <c r="B93" s="26" t="s">
        <v>69</v>
      </c>
      <c r="C93" s="27"/>
      <c r="D93" s="28" t="s">
        <v>70</v>
      </c>
      <c r="E93" s="28"/>
      <c r="F93" s="129" t="s">
        <v>1892</v>
      </c>
      <c r="G93" s="29" t="s">
        <v>1893</v>
      </c>
      <c r="H93" s="31" t="s">
        <v>1894</v>
      </c>
      <c r="I93" s="30" t="s">
        <v>89</v>
      </c>
      <c r="J93" s="30" t="s">
        <v>90</v>
      </c>
      <c r="K93" s="18" t="s">
        <v>19</v>
      </c>
      <c r="L93" s="19" t="s">
        <v>1637</v>
      </c>
      <c r="M93" s="19">
        <v>29.02</v>
      </c>
      <c r="N93" s="19">
        <v>5.5</v>
      </c>
      <c r="O93" s="21">
        <v>30.62</v>
      </c>
      <c r="P93" s="31" t="s">
        <v>91</v>
      </c>
      <c r="Q93" s="22" t="s">
        <v>42</v>
      </c>
      <c r="R93" s="32"/>
      <c r="S93" s="33"/>
    </row>
    <row r="94" spans="1:19" ht="22.5">
      <c r="A94" s="25" t="s">
        <v>24</v>
      </c>
      <c r="B94" s="26" t="s">
        <v>69</v>
      </c>
      <c r="C94" s="27"/>
      <c r="D94" s="28" t="s">
        <v>70</v>
      </c>
      <c r="E94" s="28"/>
      <c r="F94" s="129" t="s">
        <v>2632</v>
      </c>
      <c r="G94" s="29" t="s">
        <v>1912</v>
      </c>
      <c r="H94" s="31" t="s">
        <v>1913</v>
      </c>
      <c r="I94" s="30" t="s">
        <v>1914</v>
      </c>
      <c r="J94" s="30" t="s">
        <v>32</v>
      </c>
      <c r="K94" s="18" t="s">
        <v>19</v>
      </c>
      <c r="L94" s="19" t="s">
        <v>41</v>
      </c>
      <c r="M94" s="19">
        <v>0</v>
      </c>
      <c r="N94" s="19">
        <v>0</v>
      </c>
      <c r="O94" s="21">
        <v>0</v>
      </c>
      <c r="P94" s="31" t="s">
        <v>1181</v>
      </c>
      <c r="Q94" s="22" t="s">
        <v>42</v>
      </c>
      <c r="R94" s="32"/>
      <c r="S94" s="33"/>
    </row>
    <row r="95" spans="1:19" ht="22.5">
      <c r="A95" s="25" t="s">
        <v>24</v>
      </c>
      <c r="B95" s="26" t="s">
        <v>69</v>
      </c>
      <c r="C95" s="27"/>
      <c r="D95" s="28" t="s">
        <v>70</v>
      </c>
      <c r="E95" s="28"/>
      <c r="F95" s="129" t="s">
        <v>1966</v>
      </c>
      <c r="G95" s="29" t="s">
        <v>1967</v>
      </c>
      <c r="H95" s="31" t="s">
        <v>1968</v>
      </c>
      <c r="I95" s="30" t="s">
        <v>1969</v>
      </c>
      <c r="J95" s="30" t="s">
        <v>32</v>
      </c>
      <c r="K95" s="18" t="s">
        <v>19</v>
      </c>
      <c r="L95" s="19" t="s">
        <v>20</v>
      </c>
      <c r="M95" s="19">
        <v>43.91</v>
      </c>
      <c r="N95" s="19">
        <v>0</v>
      </c>
      <c r="O95" s="21">
        <v>43.91</v>
      </c>
      <c r="P95" s="31" t="s">
        <v>22</v>
      </c>
      <c r="Q95" s="22" t="s">
        <v>23</v>
      </c>
      <c r="R95" s="32"/>
      <c r="S95" s="33"/>
    </row>
    <row r="96" spans="1:19" ht="24">
      <c r="A96" s="25" t="s">
        <v>24</v>
      </c>
      <c r="B96" s="26" t="s">
        <v>69</v>
      </c>
      <c r="C96" s="27"/>
      <c r="D96" s="28" t="s">
        <v>70</v>
      </c>
      <c r="E96" s="28"/>
      <c r="F96" s="129" t="s">
        <v>1993</v>
      </c>
      <c r="G96" s="29" t="s">
        <v>1994</v>
      </c>
      <c r="H96" s="31" t="s">
        <v>1995</v>
      </c>
      <c r="I96" s="30" t="s">
        <v>1996</v>
      </c>
      <c r="J96" s="30" t="s">
        <v>32</v>
      </c>
      <c r="K96" s="18" t="s">
        <v>19</v>
      </c>
      <c r="L96" s="19" t="s">
        <v>20</v>
      </c>
      <c r="M96" s="19">
        <v>25.38</v>
      </c>
      <c r="N96" s="19">
        <v>0</v>
      </c>
      <c r="O96" s="21">
        <v>25.38</v>
      </c>
      <c r="P96" s="173" t="s">
        <v>22</v>
      </c>
      <c r="Q96" s="22" t="s">
        <v>23</v>
      </c>
      <c r="R96" s="48"/>
      <c r="S96" s="49"/>
    </row>
    <row r="97" spans="1:19" ht="22.5">
      <c r="A97" s="25" t="s">
        <v>24</v>
      </c>
      <c r="B97" s="26" t="s">
        <v>69</v>
      </c>
      <c r="C97" s="27"/>
      <c r="D97" s="28" t="s">
        <v>70</v>
      </c>
      <c r="E97" s="28"/>
      <c r="F97" s="129" t="s">
        <v>2000</v>
      </c>
      <c r="G97" s="29" t="s">
        <v>2001</v>
      </c>
      <c r="H97" s="31" t="s">
        <v>2002</v>
      </c>
      <c r="I97" s="30" t="s">
        <v>1252</v>
      </c>
      <c r="J97" s="30" t="s">
        <v>32</v>
      </c>
      <c r="K97" s="18" t="s">
        <v>19</v>
      </c>
      <c r="L97" s="19" t="s">
        <v>20</v>
      </c>
      <c r="M97" s="19">
        <v>50.27</v>
      </c>
      <c r="N97" s="19">
        <v>5.5</v>
      </c>
      <c r="O97" s="21">
        <v>53.03</v>
      </c>
      <c r="P97" s="173" t="s">
        <v>22</v>
      </c>
      <c r="Q97" s="22" t="s">
        <v>23</v>
      </c>
      <c r="R97" s="48"/>
      <c r="S97" s="49"/>
    </row>
    <row r="98" spans="1:19" ht="30">
      <c r="A98" s="25" t="s">
        <v>24</v>
      </c>
      <c r="B98" s="26" t="s">
        <v>69</v>
      </c>
      <c r="C98" s="27"/>
      <c r="D98" s="28" t="s">
        <v>70</v>
      </c>
      <c r="E98" s="28"/>
      <c r="F98" s="129" t="s">
        <v>2037</v>
      </c>
      <c r="G98" s="29" t="s">
        <v>2038</v>
      </c>
      <c r="H98" s="31" t="s">
        <v>2039</v>
      </c>
      <c r="I98" s="30" t="s">
        <v>435</v>
      </c>
      <c r="J98" s="30" t="s">
        <v>32</v>
      </c>
      <c r="K98" s="18" t="s">
        <v>19</v>
      </c>
      <c r="L98" s="19" t="s">
        <v>2040</v>
      </c>
      <c r="M98" s="19">
        <f>51.41+51.41</f>
        <v>102.82</v>
      </c>
      <c r="N98" s="19">
        <v>5.5</v>
      </c>
      <c r="O98" s="21">
        <f>54.24+54.24</f>
        <v>108.48</v>
      </c>
      <c r="P98" s="173" t="s">
        <v>22</v>
      </c>
      <c r="Q98" s="22" t="s">
        <v>23</v>
      </c>
      <c r="R98" s="48"/>
      <c r="S98" s="49"/>
    </row>
    <row r="99" spans="1:19" ht="22.5">
      <c r="A99" s="25" t="s">
        <v>24</v>
      </c>
      <c r="B99" s="26" t="s">
        <v>69</v>
      </c>
      <c r="C99" s="27"/>
      <c r="D99" s="28" t="s">
        <v>70</v>
      </c>
      <c r="E99" s="28"/>
      <c r="F99" s="129" t="s">
        <v>2615</v>
      </c>
      <c r="G99" s="29" t="s">
        <v>2053</v>
      </c>
      <c r="H99" s="31" t="s">
        <v>2054</v>
      </c>
      <c r="I99" s="30" t="s">
        <v>2055</v>
      </c>
      <c r="J99" s="30" t="s">
        <v>32</v>
      </c>
      <c r="K99" s="18" t="s">
        <v>19</v>
      </c>
      <c r="L99" s="128" t="s">
        <v>2610</v>
      </c>
      <c r="M99" s="128">
        <f>129.92+133.98</f>
        <v>263.89999999999998</v>
      </c>
      <c r="N99" s="41">
        <v>2.1</v>
      </c>
      <c r="O99" s="76">
        <f>132.65+136.79</f>
        <v>269.44</v>
      </c>
      <c r="P99" s="31" t="s">
        <v>97</v>
      </c>
      <c r="Q99" s="22" t="s">
        <v>42</v>
      </c>
      <c r="R99" s="32"/>
      <c r="S99" s="33"/>
    </row>
    <row r="100" spans="1:19" ht="22.5">
      <c r="A100" s="25" t="s">
        <v>24</v>
      </c>
      <c r="B100" s="26" t="s">
        <v>69</v>
      </c>
      <c r="C100" s="27" t="s">
        <v>26</v>
      </c>
      <c r="D100" s="28" t="s">
        <v>70</v>
      </c>
      <c r="E100" s="28"/>
      <c r="F100" s="129" t="s">
        <v>2059</v>
      </c>
      <c r="G100" s="29" t="s">
        <v>2060</v>
      </c>
      <c r="H100" s="31" t="s">
        <v>2061</v>
      </c>
      <c r="I100" s="30" t="s">
        <v>2062</v>
      </c>
      <c r="J100" s="30" t="s">
        <v>32</v>
      </c>
      <c r="K100" s="18" t="s">
        <v>19</v>
      </c>
      <c r="L100" s="19" t="s">
        <v>20</v>
      </c>
      <c r="M100" s="19">
        <v>35.840000000000003</v>
      </c>
      <c r="N100" s="19">
        <v>2.1</v>
      </c>
      <c r="O100" s="21">
        <v>36.590000000000003</v>
      </c>
      <c r="P100" s="31" t="s">
        <v>22</v>
      </c>
      <c r="Q100" s="22" t="s">
        <v>23</v>
      </c>
      <c r="R100" s="32">
        <v>2</v>
      </c>
      <c r="S100" s="33" t="s">
        <v>731</v>
      </c>
    </row>
    <row r="101" spans="1:19" ht="30">
      <c r="A101" s="25" t="s">
        <v>24</v>
      </c>
      <c r="B101" s="26" t="s">
        <v>69</v>
      </c>
      <c r="C101" s="60"/>
      <c r="D101" s="61">
        <v>18</v>
      </c>
      <c r="E101" s="61"/>
      <c r="F101" s="162" t="s">
        <v>2100</v>
      </c>
      <c r="G101" s="63" t="s">
        <v>2101</v>
      </c>
      <c r="H101" s="119" t="s">
        <v>2102</v>
      </c>
      <c r="I101" s="80" t="s">
        <v>2103</v>
      </c>
      <c r="J101" s="86" t="s">
        <v>32</v>
      </c>
      <c r="K101" s="18" t="s">
        <v>19</v>
      </c>
      <c r="L101" s="120" t="s">
        <v>2104</v>
      </c>
      <c r="M101" s="121">
        <f>27.89+102.9</f>
        <v>130.79000000000002</v>
      </c>
      <c r="N101" s="121" t="s">
        <v>44</v>
      </c>
      <c r="O101" s="21">
        <f>29.47+108.56</f>
        <v>138.03</v>
      </c>
      <c r="P101" s="63" t="s">
        <v>97</v>
      </c>
      <c r="Q101" s="22" t="s">
        <v>42</v>
      </c>
      <c r="R101" s="64"/>
      <c r="S101" s="65"/>
    </row>
    <row r="102" spans="1:19" ht="22.5">
      <c r="A102" s="25" t="s">
        <v>24</v>
      </c>
      <c r="B102" s="26" t="s">
        <v>69</v>
      </c>
      <c r="C102" s="27" t="s">
        <v>26</v>
      </c>
      <c r="D102" s="28" t="s">
        <v>70</v>
      </c>
      <c r="E102" s="28"/>
      <c r="F102" s="129" t="s">
        <v>2118</v>
      </c>
      <c r="G102" s="29" t="s">
        <v>2119</v>
      </c>
      <c r="H102" s="31" t="s">
        <v>2120</v>
      </c>
      <c r="I102" s="30" t="s">
        <v>696</v>
      </c>
      <c r="J102" s="30" t="s">
        <v>32</v>
      </c>
      <c r="K102" s="18" t="s">
        <v>19</v>
      </c>
      <c r="L102" s="19" t="s">
        <v>41</v>
      </c>
      <c r="M102" s="19">
        <v>309.58</v>
      </c>
      <c r="N102" s="19">
        <v>5.5</v>
      </c>
      <c r="O102" s="21">
        <v>326.61</v>
      </c>
      <c r="P102" s="31" t="s">
        <v>553</v>
      </c>
      <c r="Q102" s="22" t="s">
        <v>42</v>
      </c>
      <c r="R102" s="32"/>
      <c r="S102" s="33"/>
    </row>
    <row r="103" spans="1:19" ht="22.5">
      <c r="A103" s="25" t="s">
        <v>24</v>
      </c>
      <c r="B103" s="26" t="s">
        <v>69</v>
      </c>
      <c r="C103" s="27"/>
      <c r="D103" s="28" t="s">
        <v>70</v>
      </c>
      <c r="E103" s="28"/>
      <c r="F103" s="129" t="s">
        <v>2142</v>
      </c>
      <c r="G103" s="29" t="s">
        <v>2143</v>
      </c>
      <c r="H103" s="31" t="s">
        <v>2144</v>
      </c>
      <c r="I103" s="30" t="s">
        <v>2145</v>
      </c>
      <c r="J103" s="30" t="s">
        <v>32</v>
      </c>
      <c r="K103" s="18" t="s">
        <v>19</v>
      </c>
      <c r="L103" s="19" t="s">
        <v>41</v>
      </c>
      <c r="M103" s="19">
        <v>66.989999999999995</v>
      </c>
      <c r="N103" s="19">
        <v>5.5</v>
      </c>
      <c r="O103" s="21">
        <v>70.67</v>
      </c>
      <c r="P103" s="31" t="s">
        <v>97</v>
      </c>
      <c r="Q103" s="22" t="s">
        <v>42</v>
      </c>
      <c r="R103" s="32"/>
      <c r="S103" s="33"/>
    </row>
    <row r="104" spans="1:19" ht="45">
      <c r="A104" s="25" t="s">
        <v>24</v>
      </c>
      <c r="B104" s="26" t="s">
        <v>69</v>
      </c>
      <c r="C104" s="27"/>
      <c r="D104" s="28" t="s">
        <v>70</v>
      </c>
      <c r="E104" s="28"/>
      <c r="F104" s="164" t="s">
        <v>2150</v>
      </c>
      <c r="G104" s="34" t="s">
        <v>2151</v>
      </c>
      <c r="H104" s="31"/>
      <c r="I104" s="30" t="s">
        <v>2152</v>
      </c>
      <c r="J104" s="30"/>
      <c r="K104" s="18" t="s">
        <v>19</v>
      </c>
      <c r="L104" s="146" t="s">
        <v>2626</v>
      </c>
      <c r="M104" s="128">
        <f>59.15*2</f>
        <v>118.3</v>
      </c>
      <c r="N104" s="41">
        <v>5.5</v>
      </c>
      <c r="O104" s="76">
        <f>118.3*2</f>
        <v>236.6</v>
      </c>
      <c r="P104" s="37" t="s">
        <v>2153</v>
      </c>
      <c r="Q104" s="22" t="s">
        <v>42</v>
      </c>
      <c r="R104" s="35"/>
      <c r="S104" s="33"/>
    </row>
    <row r="105" spans="1:19" ht="24">
      <c r="A105" s="25" t="s">
        <v>24</v>
      </c>
      <c r="B105" s="26" t="s">
        <v>69</v>
      </c>
      <c r="C105" s="27"/>
      <c r="D105" s="28" t="s">
        <v>70</v>
      </c>
      <c r="E105" s="28"/>
      <c r="F105" s="129" t="s">
        <v>2154</v>
      </c>
      <c r="G105" s="29" t="s">
        <v>2155</v>
      </c>
      <c r="H105" s="31"/>
      <c r="I105" s="30" t="s">
        <v>696</v>
      </c>
      <c r="J105" s="30" t="s">
        <v>32</v>
      </c>
      <c r="K105" s="18" t="s">
        <v>19</v>
      </c>
      <c r="L105" s="19" t="s">
        <v>41</v>
      </c>
      <c r="M105" s="19">
        <v>0</v>
      </c>
      <c r="N105" s="19">
        <v>0</v>
      </c>
      <c r="O105" s="21">
        <v>0</v>
      </c>
      <c r="P105" s="31" t="s">
        <v>553</v>
      </c>
      <c r="Q105" s="22" t="s">
        <v>42</v>
      </c>
      <c r="R105" s="32"/>
      <c r="S105" s="33"/>
    </row>
    <row r="106" spans="1:19" ht="45">
      <c r="A106" s="25" t="s">
        <v>24</v>
      </c>
      <c r="B106" s="26" t="s">
        <v>69</v>
      </c>
      <c r="C106" s="27"/>
      <c r="D106" s="28" t="s">
        <v>70</v>
      </c>
      <c r="E106" s="28"/>
      <c r="F106" s="129" t="s">
        <v>2180</v>
      </c>
      <c r="G106" s="29" t="s">
        <v>2181</v>
      </c>
      <c r="H106" s="31" t="s">
        <v>2182</v>
      </c>
      <c r="I106" s="30" t="s">
        <v>2183</v>
      </c>
      <c r="J106" s="30" t="s">
        <v>649</v>
      </c>
      <c r="K106" s="18" t="s">
        <v>19</v>
      </c>
      <c r="L106" s="19" t="s">
        <v>2184</v>
      </c>
      <c r="M106" s="19">
        <v>0</v>
      </c>
      <c r="N106" s="19">
        <v>0</v>
      </c>
      <c r="O106" s="21">
        <v>0</v>
      </c>
      <c r="P106" s="31" t="s">
        <v>45</v>
      </c>
      <c r="Q106" s="22" t="s">
        <v>42</v>
      </c>
      <c r="R106" s="32"/>
      <c r="S106" s="33"/>
    </row>
    <row r="107" spans="1:19" ht="45">
      <c r="A107" s="25" t="s">
        <v>24</v>
      </c>
      <c r="B107" s="26" t="s">
        <v>69</v>
      </c>
      <c r="C107" s="27"/>
      <c r="D107" s="28" t="s">
        <v>70</v>
      </c>
      <c r="E107" s="28"/>
      <c r="F107" s="164" t="s">
        <v>2624</v>
      </c>
      <c r="G107" s="34" t="s">
        <v>2185</v>
      </c>
      <c r="H107" s="31" t="s">
        <v>2186</v>
      </c>
      <c r="I107" s="34" t="s">
        <v>2187</v>
      </c>
      <c r="J107" s="30" t="s">
        <v>32</v>
      </c>
      <c r="K107" s="39" t="s">
        <v>2635</v>
      </c>
      <c r="L107" s="19" t="s">
        <v>41</v>
      </c>
      <c r="M107" s="19">
        <v>0</v>
      </c>
      <c r="N107" s="19">
        <v>0</v>
      </c>
      <c r="O107" s="21">
        <v>0</v>
      </c>
      <c r="P107" s="31" t="s">
        <v>97</v>
      </c>
      <c r="Q107" s="22" t="s">
        <v>42</v>
      </c>
      <c r="R107" s="32"/>
      <c r="S107" s="33"/>
    </row>
    <row r="108" spans="1:19" ht="24">
      <c r="A108" s="25" t="s">
        <v>24</v>
      </c>
      <c r="B108" s="26" t="s">
        <v>69</v>
      </c>
      <c r="C108" s="27"/>
      <c r="D108" s="28" t="s">
        <v>70</v>
      </c>
      <c r="E108" s="28"/>
      <c r="F108" s="129" t="s">
        <v>2188</v>
      </c>
      <c r="G108" s="29" t="s">
        <v>2189</v>
      </c>
      <c r="H108" s="31" t="s">
        <v>2190</v>
      </c>
      <c r="I108" s="30" t="s">
        <v>2191</v>
      </c>
      <c r="J108" s="30" t="s">
        <v>32</v>
      </c>
      <c r="K108" s="18" t="s">
        <v>19</v>
      </c>
      <c r="L108" s="54">
        <v>2003117</v>
      </c>
      <c r="M108" s="19">
        <v>126.88</v>
      </c>
      <c r="N108" s="19">
        <v>5.5</v>
      </c>
      <c r="O108" s="21">
        <v>133.86000000000001</v>
      </c>
      <c r="P108" s="31" t="s">
        <v>97</v>
      </c>
      <c r="Q108" s="22" t="s">
        <v>42</v>
      </c>
      <c r="R108" s="32"/>
      <c r="S108" s="33"/>
    </row>
    <row r="109" spans="1:19" ht="24">
      <c r="A109" s="25" t="s">
        <v>24</v>
      </c>
      <c r="B109" s="26" t="s">
        <v>69</v>
      </c>
      <c r="C109" s="27"/>
      <c r="D109" s="28" t="s">
        <v>70</v>
      </c>
      <c r="E109" s="28"/>
      <c r="F109" s="129" t="s">
        <v>2198</v>
      </c>
      <c r="G109" s="29" t="s">
        <v>2199</v>
      </c>
      <c r="H109" s="31" t="s">
        <v>2200</v>
      </c>
      <c r="I109" s="30" t="s">
        <v>2201</v>
      </c>
      <c r="J109" s="30" t="s">
        <v>32</v>
      </c>
      <c r="K109" s="151" t="s">
        <v>108</v>
      </c>
      <c r="L109" s="75" t="s">
        <v>1087</v>
      </c>
      <c r="M109" s="75"/>
      <c r="N109" s="75"/>
      <c r="O109" s="76">
        <v>0</v>
      </c>
      <c r="P109" s="31" t="s">
        <v>2202</v>
      </c>
      <c r="Q109" s="22" t="s">
        <v>42</v>
      </c>
      <c r="R109" s="32"/>
      <c r="S109" s="33"/>
    </row>
    <row r="110" spans="1:19" ht="22.5">
      <c r="A110" s="25" t="s">
        <v>24</v>
      </c>
      <c r="B110" s="26" t="s">
        <v>69</v>
      </c>
      <c r="C110" s="27" t="s">
        <v>26</v>
      </c>
      <c r="D110" s="28" t="s">
        <v>70</v>
      </c>
      <c r="E110" s="28"/>
      <c r="F110" s="129" t="s">
        <v>2203</v>
      </c>
      <c r="G110" s="29" t="s">
        <v>2204</v>
      </c>
      <c r="H110" s="31" t="s">
        <v>2205</v>
      </c>
      <c r="I110" s="30" t="s">
        <v>2206</v>
      </c>
      <c r="J110" s="30" t="s">
        <v>90</v>
      </c>
      <c r="K110" s="18" t="s">
        <v>19</v>
      </c>
      <c r="L110" s="124">
        <v>2003117</v>
      </c>
      <c r="M110" s="125">
        <v>56</v>
      </c>
      <c r="N110" s="126">
        <v>5.5</v>
      </c>
      <c r="O110" s="127">
        <v>59.08</v>
      </c>
      <c r="P110" s="31" t="s">
        <v>110</v>
      </c>
      <c r="Q110" s="22" t="s">
        <v>42</v>
      </c>
      <c r="R110" s="32"/>
      <c r="S110" s="33"/>
    </row>
    <row r="111" spans="1:19" ht="22.5">
      <c r="A111" s="25" t="s">
        <v>24</v>
      </c>
      <c r="B111" s="26" t="s">
        <v>69</v>
      </c>
      <c r="C111" s="27" t="s">
        <v>26</v>
      </c>
      <c r="D111" s="28" t="s">
        <v>70</v>
      </c>
      <c r="E111" s="28"/>
      <c r="F111" s="129" t="s">
        <v>349</v>
      </c>
      <c r="G111" s="29" t="s">
        <v>350</v>
      </c>
      <c r="H111" s="31" t="s">
        <v>351</v>
      </c>
      <c r="I111" s="30" t="s">
        <v>132</v>
      </c>
      <c r="J111" s="30" t="s">
        <v>32</v>
      </c>
      <c r="K111" s="18" t="s">
        <v>19</v>
      </c>
      <c r="L111" s="19" t="s">
        <v>20</v>
      </c>
      <c r="M111" s="19">
        <v>96.21</v>
      </c>
      <c r="N111" s="19">
        <v>5.5</v>
      </c>
      <c r="O111" s="21">
        <v>101.5</v>
      </c>
      <c r="P111" s="31" t="s">
        <v>22</v>
      </c>
      <c r="Q111" s="22" t="s">
        <v>23</v>
      </c>
      <c r="R111" s="32"/>
      <c r="S111" s="33"/>
    </row>
    <row r="112" spans="1:19" ht="23.25" customHeight="1">
      <c r="A112" s="25" t="s">
        <v>24</v>
      </c>
      <c r="B112" s="26" t="s">
        <v>69</v>
      </c>
      <c r="C112" s="27" t="s">
        <v>26</v>
      </c>
      <c r="D112" s="28" t="s">
        <v>70</v>
      </c>
      <c r="E112" s="28"/>
      <c r="F112" s="129" t="s">
        <v>2224</v>
      </c>
      <c r="G112" s="29" t="s">
        <v>2225</v>
      </c>
      <c r="H112" s="31" t="s">
        <v>2226</v>
      </c>
      <c r="I112" s="30" t="s">
        <v>2224</v>
      </c>
      <c r="J112" s="30" t="s">
        <v>32</v>
      </c>
      <c r="K112" s="18" t="s">
        <v>19</v>
      </c>
      <c r="L112" s="19" t="s">
        <v>2631</v>
      </c>
      <c r="M112" s="19">
        <v>47.91</v>
      </c>
      <c r="N112" s="19">
        <v>0</v>
      </c>
      <c r="O112" s="150">
        <v>47.91</v>
      </c>
      <c r="P112" s="31" t="s">
        <v>22</v>
      </c>
      <c r="Q112" s="22" t="s">
        <v>23</v>
      </c>
      <c r="R112" s="32"/>
      <c r="S112" s="33"/>
    </row>
    <row r="113" spans="1:19" ht="22.5">
      <c r="A113" s="25" t="s">
        <v>24</v>
      </c>
      <c r="B113" s="26" t="s">
        <v>69</v>
      </c>
      <c r="C113" s="27"/>
      <c r="D113" s="28" t="s">
        <v>70</v>
      </c>
      <c r="E113" s="28"/>
      <c r="F113" s="129" t="s">
        <v>2227</v>
      </c>
      <c r="G113" s="29" t="s">
        <v>2228</v>
      </c>
      <c r="H113" s="31" t="s">
        <v>2229</v>
      </c>
      <c r="I113" s="30" t="s">
        <v>178</v>
      </c>
      <c r="J113" s="30" t="s">
        <v>32</v>
      </c>
      <c r="K113" s="18" t="s">
        <v>19</v>
      </c>
      <c r="L113" s="19" t="s">
        <v>20</v>
      </c>
      <c r="M113" s="19">
        <v>28.87</v>
      </c>
      <c r="N113" s="19">
        <v>5.5</v>
      </c>
      <c r="O113" s="21">
        <v>30.46</v>
      </c>
      <c r="P113" s="31" t="s">
        <v>22</v>
      </c>
      <c r="Q113" s="22" t="s">
        <v>23</v>
      </c>
      <c r="R113" s="32"/>
      <c r="S113" s="33"/>
    </row>
    <row r="114" spans="1:19" ht="22.5">
      <c r="A114" s="25" t="s">
        <v>24</v>
      </c>
      <c r="B114" s="26" t="s">
        <v>69</v>
      </c>
      <c r="C114" s="27"/>
      <c r="D114" s="28" t="s">
        <v>70</v>
      </c>
      <c r="E114" s="28"/>
      <c r="F114" s="129" t="s">
        <v>2230</v>
      </c>
      <c r="G114" s="29" t="s">
        <v>2231</v>
      </c>
      <c r="H114" s="31" t="s">
        <v>2232</v>
      </c>
      <c r="I114" s="30" t="s">
        <v>2233</v>
      </c>
      <c r="J114" s="30" t="s">
        <v>32</v>
      </c>
      <c r="K114" s="18" t="s">
        <v>19</v>
      </c>
      <c r="L114" s="19" t="s">
        <v>20</v>
      </c>
      <c r="M114" s="19">
        <v>75.11</v>
      </c>
      <c r="N114" s="19">
        <v>0</v>
      </c>
      <c r="O114" s="21">
        <v>75.11</v>
      </c>
      <c r="P114" s="31" t="s">
        <v>22</v>
      </c>
      <c r="Q114" s="22" t="s">
        <v>23</v>
      </c>
      <c r="R114" s="32"/>
      <c r="S114" s="33"/>
    </row>
    <row r="115" spans="1:19" ht="24">
      <c r="A115" s="25" t="s">
        <v>24</v>
      </c>
      <c r="B115" s="26" t="s">
        <v>69</v>
      </c>
      <c r="C115" s="27" t="s">
        <v>26</v>
      </c>
      <c r="D115" s="28" t="s">
        <v>70</v>
      </c>
      <c r="E115" s="28"/>
      <c r="F115" s="129" t="s">
        <v>2242</v>
      </c>
      <c r="G115" s="29" t="s">
        <v>2243</v>
      </c>
      <c r="H115" s="31" t="s">
        <v>2244</v>
      </c>
      <c r="I115" s="30" t="s">
        <v>2245</v>
      </c>
      <c r="J115" s="30" t="s">
        <v>32</v>
      </c>
      <c r="K115" s="18" t="s">
        <v>19</v>
      </c>
      <c r="L115" s="54" t="s">
        <v>2610</v>
      </c>
      <c r="M115" s="19">
        <v>149.21</v>
      </c>
      <c r="N115" s="19">
        <v>5.5</v>
      </c>
      <c r="O115" s="21">
        <v>157.41999999999999</v>
      </c>
      <c r="P115" s="31" t="s">
        <v>22</v>
      </c>
      <c r="Q115" s="22" t="s">
        <v>23</v>
      </c>
      <c r="R115" s="32"/>
      <c r="S115" s="33"/>
    </row>
    <row r="116" spans="1:19" ht="22.5">
      <c r="A116" s="25" t="s">
        <v>24</v>
      </c>
      <c r="B116" s="26" t="s">
        <v>69</v>
      </c>
      <c r="C116" s="27" t="s">
        <v>26</v>
      </c>
      <c r="D116" s="28" t="s">
        <v>70</v>
      </c>
      <c r="E116" s="28"/>
      <c r="F116" s="129" t="s">
        <v>2270</v>
      </c>
      <c r="G116" s="29" t="s">
        <v>2271</v>
      </c>
      <c r="H116" s="31" t="s">
        <v>2272</v>
      </c>
      <c r="I116" s="30" t="s">
        <v>533</v>
      </c>
      <c r="J116" s="30" t="s">
        <v>32</v>
      </c>
      <c r="K116" s="18" t="s">
        <v>19</v>
      </c>
      <c r="L116" s="19" t="s">
        <v>348</v>
      </c>
      <c r="M116" s="19">
        <v>106.29</v>
      </c>
      <c r="N116" s="19" t="s">
        <v>2273</v>
      </c>
      <c r="O116" s="21">
        <v>112.14</v>
      </c>
      <c r="P116" s="31" t="s">
        <v>22</v>
      </c>
      <c r="Q116" s="22" t="s">
        <v>23</v>
      </c>
      <c r="R116" s="32"/>
      <c r="S116" s="33"/>
    </row>
    <row r="117" spans="1:19" ht="22.5">
      <c r="A117" s="25" t="s">
        <v>24</v>
      </c>
      <c r="B117" s="26" t="s">
        <v>69</v>
      </c>
      <c r="C117" s="27" t="s">
        <v>26</v>
      </c>
      <c r="D117" s="28" t="s">
        <v>70</v>
      </c>
      <c r="E117" s="28"/>
      <c r="F117" s="129" t="s">
        <v>2274</v>
      </c>
      <c r="G117" s="29" t="s">
        <v>2275</v>
      </c>
      <c r="H117" s="31" t="s">
        <v>2276</v>
      </c>
      <c r="I117" s="30" t="s">
        <v>137</v>
      </c>
      <c r="J117" s="30" t="s">
        <v>32</v>
      </c>
      <c r="K117" s="18" t="s">
        <v>19</v>
      </c>
      <c r="L117" s="19" t="s">
        <v>2606</v>
      </c>
      <c r="M117" s="19">
        <v>99.08</v>
      </c>
      <c r="N117" s="19">
        <v>5.5</v>
      </c>
      <c r="O117" s="21">
        <v>108.77</v>
      </c>
      <c r="P117" s="31" t="s">
        <v>22</v>
      </c>
      <c r="Q117" s="22" t="s">
        <v>23</v>
      </c>
      <c r="R117" s="32">
        <v>2</v>
      </c>
      <c r="S117" s="33" t="s">
        <v>2277</v>
      </c>
    </row>
    <row r="118" spans="1:19" ht="45">
      <c r="A118" s="25" t="s">
        <v>24</v>
      </c>
      <c r="B118" s="26" t="s">
        <v>69</v>
      </c>
      <c r="C118" s="27"/>
      <c r="D118" s="28" t="s">
        <v>70</v>
      </c>
      <c r="E118" s="28"/>
      <c r="F118" s="129" t="s">
        <v>2327</v>
      </c>
      <c r="G118" s="29" t="s">
        <v>2328</v>
      </c>
      <c r="H118" s="31" t="s">
        <v>2329</v>
      </c>
      <c r="I118" s="30" t="s">
        <v>1415</v>
      </c>
      <c r="J118" s="30" t="s">
        <v>18</v>
      </c>
      <c r="K118" s="18" t="s">
        <v>19</v>
      </c>
      <c r="L118" s="19" t="s">
        <v>2616</v>
      </c>
      <c r="M118" s="19">
        <f>78.16+162.4</f>
        <v>240.56</v>
      </c>
      <c r="N118" s="19">
        <v>5.5</v>
      </c>
      <c r="O118" s="21">
        <f>82.46+171.33</f>
        <v>253.79000000000002</v>
      </c>
      <c r="P118" s="31" t="s">
        <v>97</v>
      </c>
      <c r="Q118" s="22" t="s">
        <v>42</v>
      </c>
      <c r="R118" s="32"/>
      <c r="S118" s="33"/>
    </row>
    <row r="119" spans="1:19" ht="24">
      <c r="A119" s="25" t="s">
        <v>24</v>
      </c>
      <c r="B119" s="26" t="s">
        <v>69</v>
      </c>
      <c r="C119" s="27"/>
      <c r="D119" s="28" t="s">
        <v>70</v>
      </c>
      <c r="E119" s="28"/>
      <c r="F119" s="129" t="s">
        <v>2330</v>
      </c>
      <c r="G119" s="29" t="s">
        <v>2331</v>
      </c>
      <c r="H119" s="31" t="s">
        <v>2332</v>
      </c>
      <c r="I119" s="30" t="s">
        <v>2333</v>
      </c>
      <c r="J119" s="30" t="s">
        <v>32</v>
      </c>
      <c r="K119" s="18" t="s">
        <v>19</v>
      </c>
      <c r="L119" s="19" t="s">
        <v>41</v>
      </c>
      <c r="M119" s="19">
        <v>0</v>
      </c>
      <c r="N119" s="19">
        <v>0</v>
      </c>
      <c r="O119" s="21">
        <v>0</v>
      </c>
      <c r="P119" s="31" t="s">
        <v>97</v>
      </c>
      <c r="Q119" s="22" t="s">
        <v>42</v>
      </c>
      <c r="R119" s="32"/>
      <c r="S119" s="33"/>
    </row>
    <row r="120" spans="1:19" ht="22.5">
      <c r="A120" s="25" t="s">
        <v>24</v>
      </c>
      <c r="B120" s="26" t="s">
        <v>69</v>
      </c>
      <c r="C120" s="27"/>
      <c r="D120" s="28" t="s">
        <v>70</v>
      </c>
      <c r="E120" s="28"/>
      <c r="F120" s="129" t="s">
        <v>2347</v>
      </c>
      <c r="G120" s="29" t="s">
        <v>2348</v>
      </c>
      <c r="H120" s="31" t="s">
        <v>2349</v>
      </c>
      <c r="I120" s="30" t="s">
        <v>860</v>
      </c>
      <c r="J120" s="30" t="s">
        <v>90</v>
      </c>
      <c r="K120" s="18" t="s">
        <v>19</v>
      </c>
      <c r="L120" s="19" t="s">
        <v>41</v>
      </c>
      <c r="M120" s="19">
        <v>0</v>
      </c>
      <c r="N120" s="19">
        <v>0</v>
      </c>
      <c r="O120" s="21">
        <v>0</v>
      </c>
      <c r="P120" s="31" t="s">
        <v>553</v>
      </c>
      <c r="Q120" s="22" t="s">
        <v>42</v>
      </c>
      <c r="R120" s="32"/>
      <c r="S120" s="33"/>
    </row>
    <row r="121" spans="1:19" ht="22.5">
      <c r="A121" s="25" t="s">
        <v>24</v>
      </c>
      <c r="B121" s="26" t="s">
        <v>69</v>
      </c>
      <c r="C121" s="27"/>
      <c r="D121" s="28" t="s">
        <v>70</v>
      </c>
      <c r="E121" s="28"/>
      <c r="F121" s="129" t="s">
        <v>2372</v>
      </c>
      <c r="G121" s="29" t="s">
        <v>2373</v>
      </c>
      <c r="H121" s="31" t="s">
        <v>2374</v>
      </c>
      <c r="I121" s="30" t="s">
        <v>676</v>
      </c>
      <c r="J121" s="30" t="s">
        <v>18</v>
      </c>
      <c r="K121" s="18" t="s">
        <v>19</v>
      </c>
      <c r="L121" s="19" t="s">
        <v>41</v>
      </c>
      <c r="M121" s="19">
        <v>98.46</v>
      </c>
      <c r="N121" s="19">
        <v>2.1</v>
      </c>
      <c r="O121" s="21">
        <v>100.53</v>
      </c>
      <c r="P121" s="31" t="s">
        <v>110</v>
      </c>
      <c r="Q121" s="22" t="s">
        <v>42</v>
      </c>
      <c r="R121" s="32"/>
      <c r="S121" s="33"/>
    </row>
    <row r="122" spans="1:19" ht="36">
      <c r="A122" s="25" t="s">
        <v>24</v>
      </c>
      <c r="B122" s="26" t="s">
        <v>69</v>
      </c>
      <c r="C122" s="27"/>
      <c r="D122" s="28" t="s">
        <v>70</v>
      </c>
      <c r="E122" s="28"/>
      <c r="F122" s="129" t="s">
        <v>2391</v>
      </c>
      <c r="G122" s="29" t="s">
        <v>2392</v>
      </c>
      <c r="H122" s="31"/>
      <c r="I122" s="30" t="s">
        <v>2393</v>
      </c>
      <c r="J122" s="30" t="s">
        <v>649</v>
      </c>
      <c r="K122" s="18" t="s">
        <v>19</v>
      </c>
      <c r="L122" s="19" t="s">
        <v>20</v>
      </c>
      <c r="M122" s="19">
        <v>38.049999999999997</v>
      </c>
      <c r="N122" s="19">
        <v>0</v>
      </c>
      <c r="O122" s="21">
        <v>38.049999999999997</v>
      </c>
      <c r="P122" s="31" t="s">
        <v>22</v>
      </c>
      <c r="Q122" s="22" t="s">
        <v>23</v>
      </c>
      <c r="R122" s="32"/>
      <c r="S122" s="33"/>
    </row>
    <row r="123" spans="1:19" ht="30">
      <c r="A123" s="25" t="s">
        <v>24</v>
      </c>
      <c r="B123" s="26" t="s">
        <v>69</v>
      </c>
      <c r="C123" s="27" t="s">
        <v>26</v>
      </c>
      <c r="D123" s="28" t="s">
        <v>70</v>
      </c>
      <c r="E123" s="28"/>
      <c r="F123" s="129" t="s">
        <v>2429</v>
      </c>
      <c r="G123" s="29" t="s">
        <v>2430</v>
      </c>
      <c r="H123" s="31" t="s">
        <v>2431</v>
      </c>
      <c r="I123" s="30" t="s">
        <v>2432</v>
      </c>
      <c r="J123" s="30" t="s">
        <v>32</v>
      </c>
      <c r="K123" s="18" t="s">
        <v>19</v>
      </c>
      <c r="L123" s="19" t="s">
        <v>2433</v>
      </c>
      <c r="M123" s="91">
        <v>268.98</v>
      </c>
      <c r="N123" s="91">
        <v>5.5</v>
      </c>
      <c r="O123" s="21">
        <v>283.77</v>
      </c>
      <c r="P123" s="31" t="s">
        <v>97</v>
      </c>
      <c r="Q123" s="22" t="s">
        <v>42</v>
      </c>
      <c r="R123" s="57"/>
      <c r="S123" s="109"/>
    </row>
    <row r="124" spans="1:19" ht="30">
      <c r="A124" s="25" t="s">
        <v>24</v>
      </c>
      <c r="B124" s="26" t="s">
        <v>69</v>
      </c>
      <c r="C124" s="27"/>
      <c r="D124" s="28" t="s">
        <v>70</v>
      </c>
      <c r="E124" s="69"/>
      <c r="F124" s="153" t="s">
        <v>2434</v>
      </c>
      <c r="G124" s="29" t="s">
        <v>2435</v>
      </c>
      <c r="H124" s="31" t="s">
        <v>2436</v>
      </c>
      <c r="I124" s="30" t="s">
        <v>2437</v>
      </c>
      <c r="J124" s="30" t="s">
        <v>32</v>
      </c>
      <c r="K124" s="18" t="s">
        <v>19</v>
      </c>
      <c r="L124" s="19" t="s">
        <v>2617</v>
      </c>
      <c r="M124" s="19">
        <f>60.9+60.9</f>
        <v>121.8</v>
      </c>
      <c r="N124" s="19">
        <v>5.5</v>
      </c>
      <c r="O124" s="21">
        <f>2*64.25</f>
        <v>128.5</v>
      </c>
      <c r="P124" s="31" t="s">
        <v>97</v>
      </c>
      <c r="Q124" s="22" t="s">
        <v>42</v>
      </c>
      <c r="R124" s="32"/>
      <c r="S124" s="33"/>
    </row>
    <row r="125" spans="1:19" ht="22.5">
      <c r="A125" s="25" t="s">
        <v>24</v>
      </c>
      <c r="B125" s="26" t="s">
        <v>69</v>
      </c>
      <c r="C125" s="27"/>
      <c r="D125" s="28" t="s">
        <v>70</v>
      </c>
      <c r="E125" s="28"/>
      <c r="F125" s="129" t="s">
        <v>2438</v>
      </c>
      <c r="G125" s="29" t="s">
        <v>2439</v>
      </c>
      <c r="H125" s="31" t="s">
        <v>2440</v>
      </c>
      <c r="I125" s="30" t="s">
        <v>2441</v>
      </c>
      <c r="J125" s="30" t="s">
        <v>32</v>
      </c>
      <c r="K125" s="18" t="s">
        <v>19</v>
      </c>
      <c r="L125" s="19" t="s">
        <v>41</v>
      </c>
      <c r="M125" s="19">
        <v>0</v>
      </c>
      <c r="N125" s="19">
        <v>0</v>
      </c>
      <c r="O125" s="21">
        <v>0</v>
      </c>
      <c r="P125" s="31" t="s">
        <v>2442</v>
      </c>
      <c r="Q125" s="22" t="s">
        <v>42</v>
      </c>
      <c r="R125" s="32"/>
      <c r="S125" s="33"/>
    </row>
    <row r="126" spans="1:19" ht="34.5">
      <c r="A126" s="25" t="s">
        <v>24</v>
      </c>
      <c r="B126" s="26" t="s">
        <v>69</v>
      </c>
      <c r="C126" s="60"/>
      <c r="D126" s="61">
        <v>18</v>
      </c>
      <c r="E126" s="61"/>
      <c r="F126" s="161" t="s">
        <v>2446</v>
      </c>
      <c r="G126" s="63" t="s">
        <v>2447</v>
      </c>
      <c r="H126" s="85" t="s">
        <v>2448</v>
      </c>
      <c r="I126" s="80" t="s">
        <v>2449</v>
      </c>
      <c r="J126" s="86" t="s">
        <v>32</v>
      </c>
      <c r="K126" s="18" t="s">
        <v>19</v>
      </c>
      <c r="L126" s="19" t="s">
        <v>2617</v>
      </c>
      <c r="M126" s="19">
        <f>2*65.77</f>
        <v>131.54</v>
      </c>
      <c r="N126" s="19">
        <v>5.5</v>
      </c>
      <c r="O126" s="21">
        <f>2*69.39</f>
        <v>138.78</v>
      </c>
      <c r="P126" s="63" t="s">
        <v>553</v>
      </c>
      <c r="Q126" s="22" t="s">
        <v>42</v>
      </c>
      <c r="R126" s="64"/>
      <c r="S126" s="65"/>
    </row>
    <row r="127" spans="1:19" ht="45">
      <c r="A127" s="25" t="s">
        <v>24</v>
      </c>
      <c r="B127" s="26" t="s">
        <v>69</v>
      </c>
      <c r="C127" s="27"/>
      <c r="D127" s="28" t="s">
        <v>70</v>
      </c>
      <c r="E127" s="28"/>
      <c r="F127" s="129" t="s">
        <v>2450</v>
      </c>
      <c r="G127" s="29" t="s">
        <v>2451</v>
      </c>
      <c r="H127" s="31" t="s">
        <v>2452</v>
      </c>
      <c r="I127" s="30" t="s">
        <v>1815</v>
      </c>
      <c r="J127" s="30" t="s">
        <v>90</v>
      </c>
      <c r="K127" s="18" t="s">
        <v>19</v>
      </c>
      <c r="L127" s="19" t="s">
        <v>2609</v>
      </c>
      <c r="M127" s="19">
        <f>197.93+908.63</f>
        <v>1106.56</v>
      </c>
      <c r="N127" s="19">
        <v>5.5</v>
      </c>
      <c r="O127" s="21">
        <f>208.81+958.6</f>
        <v>1167.4100000000001</v>
      </c>
      <c r="P127" s="31" t="s">
        <v>553</v>
      </c>
      <c r="Q127" s="22" t="s">
        <v>42</v>
      </c>
      <c r="R127" s="32"/>
      <c r="S127" s="33"/>
    </row>
    <row r="128" spans="1:19" ht="24">
      <c r="A128" s="25" t="s">
        <v>24</v>
      </c>
      <c r="B128" s="26" t="s">
        <v>69</v>
      </c>
      <c r="C128" s="27" t="s">
        <v>26</v>
      </c>
      <c r="D128" s="28" t="s">
        <v>70</v>
      </c>
      <c r="E128" s="28"/>
      <c r="F128" s="129" t="s">
        <v>2456</v>
      </c>
      <c r="G128" s="29" t="s">
        <v>2457</v>
      </c>
      <c r="H128" s="31" t="s">
        <v>2458</v>
      </c>
      <c r="I128" s="30" t="s">
        <v>829</v>
      </c>
      <c r="J128" s="30" t="s">
        <v>32</v>
      </c>
      <c r="K128" s="18" t="s">
        <v>19</v>
      </c>
      <c r="L128" s="19" t="s">
        <v>552</v>
      </c>
      <c r="M128" s="19">
        <v>201.88</v>
      </c>
      <c r="N128" s="19">
        <v>5.5</v>
      </c>
      <c r="O128" s="21">
        <v>212.98</v>
      </c>
      <c r="P128" s="31" t="s">
        <v>609</v>
      </c>
      <c r="Q128" s="22" t="s">
        <v>42</v>
      </c>
      <c r="R128" s="32"/>
      <c r="S128" s="33"/>
    </row>
    <row r="129" spans="1:19" ht="24">
      <c r="A129" s="25" t="s">
        <v>24</v>
      </c>
      <c r="B129" s="26" t="s">
        <v>69</v>
      </c>
      <c r="C129" s="27"/>
      <c r="D129" s="28" t="s">
        <v>70</v>
      </c>
      <c r="E129" s="28"/>
      <c r="F129" s="129" t="s">
        <v>2459</v>
      </c>
      <c r="G129" s="29" t="s">
        <v>2460</v>
      </c>
      <c r="H129" s="31" t="s">
        <v>2461</v>
      </c>
      <c r="I129" s="30" t="s">
        <v>2462</v>
      </c>
      <c r="J129" s="30" t="s">
        <v>32</v>
      </c>
      <c r="K129" s="18" t="s">
        <v>19</v>
      </c>
      <c r="L129" s="19" t="s">
        <v>2610</v>
      </c>
      <c r="M129" s="19">
        <v>66.760000000000005</v>
      </c>
      <c r="N129" s="19">
        <v>5.5</v>
      </c>
      <c r="O129" s="21">
        <v>70.430000000000007</v>
      </c>
      <c r="P129" s="31" t="s">
        <v>609</v>
      </c>
      <c r="Q129" s="22" t="s">
        <v>42</v>
      </c>
      <c r="R129" s="32"/>
      <c r="S129" s="33"/>
    </row>
    <row r="130" spans="1:19" ht="36">
      <c r="A130" s="25" t="s">
        <v>24</v>
      </c>
      <c r="B130" s="26" t="s">
        <v>69</v>
      </c>
      <c r="C130" s="27" t="s">
        <v>26</v>
      </c>
      <c r="D130" s="28" t="s">
        <v>70</v>
      </c>
      <c r="E130" s="28"/>
      <c r="F130" s="129" t="s">
        <v>2516</v>
      </c>
      <c r="G130" s="29" t="s">
        <v>2517</v>
      </c>
      <c r="H130" s="31" t="s">
        <v>2518</v>
      </c>
      <c r="I130" s="30" t="s">
        <v>2519</v>
      </c>
      <c r="J130" s="30" t="s">
        <v>32</v>
      </c>
      <c r="K130" s="18" t="s">
        <v>19</v>
      </c>
      <c r="L130" s="54" t="s">
        <v>2520</v>
      </c>
      <c r="M130" s="19">
        <v>61.92</v>
      </c>
      <c r="N130" s="19">
        <v>5.5</v>
      </c>
      <c r="O130" s="21">
        <v>65.33</v>
      </c>
      <c r="P130" s="31" t="s">
        <v>553</v>
      </c>
      <c r="Q130" s="22" t="s">
        <v>42</v>
      </c>
      <c r="R130" s="32"/>
      <c r="S130" s="33"/>
    </row>
    <row r="131" spans="1:19" ht="24">
      <c r="A131" s="25" t="s">
        <v>24</v>
      </c>
      <c r="B131" s="26" t="s">
        <v>69</v>
      </c>
      <c r="C131" s="27"/>
      <c r="D131" s="28" t="s">
        <v>70</v>
      </c>
      <c r="E131" s="28"/>
      <c r="F131" s="129" t="s">
        <v>2521</v>
      </c>
      <c r="G131" s="29" t="s">
        <v>2522</v>
      </c>
      <c r="H131" s="31" t="s">
        <v>2523</v>
      </c>
      <c r="I131" s="30" t="s">
        <v>2524</v>
      </c>
      <c r="J131" s="30" t="s">
        <v>32</v>
      </c>
      <c r="K131" s="18" t="s">
        <v>19</v>
      </c>
      <c r="L131" s="19" t="s">
        <v>41</v>
      </c>
      <c r="M131" s="19">
        <v>39.590000000000003</v>
      </c>
      <c r="N131" s="19">
        <v>5.5</v>
      </c>
      <c r="O131" s="21">
        <v>41.77</v>
      </c>
      <c r="P131" s="31" t="s">
        <v>1118</v>
      </c>
      <c r="Q131" s="22" t="s">
        <v>42</v>
      </c>
      <c r="R131" s="32"/>
      <c r="S131" s="33"/>
    </row>
    <row r="132" spans="1:19" ht="22.5">
      <c r="A132" s="25" t="s">
        <v>24</v>
      </c>
      <c r="B132" s="26" t="s">
        <v>69</v>
      </c>
      <c r="C132" s="27"/>
      <c r="D132" s="28" t="s">
        <v>70</v>
      </c>
      <c r="E132" s="28"/>
      <c r="F132" s="129" t="s">
        <v>2525</v>
      </c>
      <c r="G132" s="29" t="s">
        <v>2526</v>
      </c>
      <c r="H132" s="31" t="s">
        <v>2527</v>
      </c>
      <c r="I132" s="30" t="s">
        <v>2528</v>
      </c>
      <c r="J132" s="30" t="s">
        <v>90</v>
      </c>
      <c r="K132" s="18" t="s">
        <v>19</v>
      </c>
      <c r="L132" s="19" t="s">
        <v>41</v>
      </c>
      <c r="M132" s="19">
        <v>0</v>
      </c>
      <c r="N132" s="19">
        <v>0</v>
      </c>
      <c r="O132" s="21">
        <v>0</v>
      </c>
      <c r="P132" s="173" t="s">
        <v>91</v>
      </c>
      <c r="Q132" s="22" t="s">
        <v>42</v>
      </c>
      <c r="R132" s="48"/>
      <c r="S132" s="49"/>
    </row>
    <row r="133" spans="1:19" ht="22.5">
      <c r="A133" s="25" t="s">
        <v>24</v>
      </c>
      <c r="B133" s="26" t="s">
        <v>69</v>
      </c>
      <c r="C133" s="27"/>
      <c r="D133" s="28" t="s">
        <v>70</v>
      </c>
      <c r="E133" s="28"/>
      <c r="F133" s="129" t="s">
        <v>2585</v>
      </c>
      <c r="G133" s="34" t="s">
        <v>2586</v>
      </c>
      <c r="H133" s="37" t="s">
        <v>2587</v>
      </c>
      <c r="I133" s="30" t="s">
        <v>711</v>
      </c>
      <c r="J133" s="30" t="s">
        <v>2619</v>
      </c>
      <c r="K133" s="18" t="s">
        <v>19</v>
      </c>
      <c r="L133" s="19" t="s">
        <v>2588</v>
      </c>
      <c r="M133" s="19">
        <v>107.79</v>
      </c>
      <c r="N133" s="19">
        <v>5.5</v>
      </c>
      <c r="O133" s="21">
        <v>113.72</v>
      </c>
      <c r="P133" s="31" t="s">
        <v>553</v>
      </c>
      <c r="Q133" s="22" t="s">
        <v>42</v>
      </c>
      <c r="R133" s="48"/>
      <c r="S133" s="49"/>
    </row>
    <row r="134" spans="1:19" ht="22.5">
      <c r="A134" s="25" t="s">
        <v>24</v>
      </c>
      <c r="B134" s="26" t="s">
        <v>69</v>
      </c>
      <c r="C134" s="27"/>
      <c r="D134" s="28" t="s">
        <v>70</v>
      </c>
      <c r="E134" s="28"/>
      <c r="F134" s="129" t="s">
        <v>2593</v>
      </c>
      <c r="G134" s="29" t="s">
        <v>2594</v>
      </c>
      <c r="H134" s="31" t="s">
        <v>2595</v>
      </c>
      <c r="I134" s="30" t="s">
        <v>855</v>
      </c>
      <c r="J134" s="30" t="s">
        <v>32</v>
      </c>
      <c r="K134" s="18" t="s">
        <v>19</v>
      </c>
      <c r="L134" s="19" t="s">
        <v>552</v>
      </c>
      <c r="M134" s="19">
        <v>459.59</v>
      </c>
      <c r="N134" s="19">
        <v>5.5</v>
      </c>
      <c r="O134" s="21">
        <v>484.87</v>
      </c>
      <c r="P134" s="31" t="s">
        <v>553</v>
      </c>
      <c r="Q134" s="22" t="s">
        <v>42</v>
      </c>
      <c r="R134" s="48"/>
      <c r="S134" s="49"/>
    </row>
    <row r="135" spans="1:19">
      <c r="O135" s="183">
        <f>SUM(O2:O134)</f>
        <v>17563.500000000004</v>
      </c>
    </row>
  </sheetData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1583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LSHS</vt:lpstr>
      <vt:lpstr>AliLSHS</vt:lpstr>
      <vt:lpstr>Arts</vt:lpstr>
      <vt:lpstr>Bée Colmar</vt:lpstr>
      <vt:lpstr>Bée Sél</vt:lpstr>
      <vt:lpstr>Bée Stras</vt:lpstr>
      <vt:lpstr>Histoire</vt:lpstr>
      <vt:lpstr>Langues</vt:lpstr>
      <vt:lpstr>MISHA</vt:lpstr>
      <vt:lpstr>Portique</vt:lpstr>
      <vt:lpstr>Sc Sociales</vt:lpstr>
    </vt:vector>
  </TitlesOfParts>
  <Company>UDS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KAUFFMANN Martine</cp:lastModifiedBy>
  <cp:revision>134</cp:revision>
  <cp:lastPrinted>2019-11-08T12:43:02Z</cp:lastPrinted>
  <dcterms:created xsi:type="dcterms:W3CDTF">2017-09-21T11:45:46Z</dcterms:created>
  <dcterms:modified xsi:type="dcterms:W3CDTF">2019-11-28T08:02:38Z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UDS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