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9200" windowHeight="5400"/>
  </bookViews>
  <sheets>
    <sheet name="Feuil1" sheetId="1" r:id="rId1"/>
  </sheets>
  <calcPr calcId="162913"/>
  <fileRecoveryPr repairLoad="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24" i="1" l="1"/>
  <c r="H4" i="1" l="1"/>
  <c r="I24" i="1"/>
  <c r="F24" i="1"/>
  <c r="H15" i="1" l="1"/>
  <c r="K25" i="1" l="1"/>
  <c r="H25" i="1"/>
  <c r="K24" i="1"/>
  <c r="H24" i="1"/>
  <c r="G27" i="1"/>
  <c r="F27" i="1"/>
  <c r="K15" i="1" l="1"/>
  <c r="K16" i="1"/>
  <c r="I27" i="1" l="1"/>
  <c r="E27" i="1" l="1"/>
  <c r="H21" i="1" l="1"/>
  <c r="H22" i="1"/>
  <c r="H23" i="1"/>
  <c r="H5" i="1"/>
  <c r="H6" i="1"/>
  <c r="H7" i="1"/>
  <c r="H8" i="1"/>
  <c r="H9" i="1"/>
  <c r="H10" i="1"/>
  <c r="H11" i="1"/>
  <c r="H12" i="1"/>
  <c r="H13" i="1"/>
  <c r="H14" i="1"/>
  <c r="H16" i="1"/>
  <c r="H17" i="1"/>
  <c r="H18" i="1"/>
  <c r="H19" i="1"/>
  <c r="H20" i="1"/>
  <c r="H3" i="1"/>
  <c r="H2" i="1" l="1"/>
  <c r="C27" i="1" l="1"/>
  <c r="K18" i="1" l="1"/>
  <c r="K21" i="1" l="1"/>
  <c r="K3" i="1"/>
  <c r="J27" i="1" l="1"/>
  <c r="D27" i="1"/>
  <c r="K23" i="1"/>
  <c r="K22" i="1"/>
  <c r="K20" i="1"/>
  <c r="K19" i="1"/>
  <c r="K17" i="1"/>
  <c r="K14" i="1"/>
  <c r="K13" i="1"/>
  <c r="K12" i="1"/>
  <c r="K11" i="1"/>
  <c r="K10" i="1"/>
  <c r="K9" i="1"/>
  <c r="K8" i="1"/>
  <c r="K7" i="1"/>
  <c r="K6" i="1"/>
  <c r="K5" i="1"/>
  <c r="K4" i="1"/>
  <c r="K2" i="1"/>
  <c r="K27" i="1" l="1"/>
  <c r="H27" i="1"/>
</calcChain>
</file>

<file path=xl/sharedStrings.xml><?xml version="1.0" encoding="utf-8"?>
<sst xmlns="http://schemas.openxmlformats.org/spreadsheetml/2006/main" count="100" uniqueCount="81">
  <si>
    <t>Département</t>
  </si>
  <si>
    <t>Bibliothèque</t>
  </si>
  <si>
    <t>Titres supprimés 
ou ne paraissant plus</t>
  </si>
  <si>
    <t>Abonnements français</t>
  </si>
  <si>
    <t>Abonnements étrangers</t>
  </si>
  <si>
    <t>Nb total</t>
  </si>
  <si>
    <t>Coût abonnements français</t>
  </si>
  <si>
    <t>Coût abonnements étrangers</t>
  </si>
  <si>
    <t>Coût total</t>
  </si>
  <si>
    <t>DEGSP</t>
  </si>
  <si>
    <t>Alinéa</t>
  </si>
  <si>
    <t>STS</t>
  </si>
  <si>
    <t>API</t>
  </si>
  <si>
    <t>LSHS</t>
  </si>
  <si>
    <t>Arts</t>
  </si>
  <si>
    <t>BCRC/ECPM</t>
  </si>
  <si>
    <t>Cardo</t>
  </si>
  <si>
    <t>CUEJ</t>
  </si>
  <si>
    <t>DRES</t>
  </si>
  <si>
    <t>Géographie</t>
  </si>
  <si>
    <t>GEOLOGIE</t>
  </si>
  <si>
    <t>Histoire</t>
  </si>
  <si>
    <t>IDT</t>
  </si>
  <si>
    <t>INSPE-COLMAR</t>
  </si>
  <si>
    <t>INSPE-STRAS</t>
  </si>
  <si>
    <t>IUT pharma</t>
  </si>
  <si>
    <t>MISHA</t>
  </si>
  <si>
    <t>PEGE</t>
  </si>
  <si>
    <t>Recherche juridique</t>
  </si>
  <si>
    <t>Sciences sociales</t>
  </si>
  <si>
    <t>LSHS/STS</t>
  </si>
  <si>
    <t>Studium</t>
  </si>
  <si>
    <t>Total SBU</t>
  </si>
  <si>
    <t>Santé</t>
  </si>
  <si>
    <t>Supressions</t>
  </si>
  <si>
    <t>Nouveaux abonnements</t>
  </si>
  <si>
    <t>Informations</t>
  </si>
  <si>
    <t>Revues hors-marché (prix inclus dans le coût total)</t>
  </si>
  <si>
    <t>EGYPTIAN ARCHAEOLOGY : BULLETIN OF THE EGYPT EXPLORATION SOCIETY (HORS MARCHE)</t>
  </si>
  <si>
    <t>Revues prises par Doc elec (prix non inclus dans le coût total</t>
  </si>
  <si>
    <t>Langues-Patio</t>
  </si>
  <si>
    <t>Langues Orientales-Portique</t>
  </si>
  <si>
    <t>Hors marché : Pharmacopée européenne</t>
  </si>
  <si>
    <t>Total abonnements 2023</t>
  </si>
  <si>
    <t>Nouveaux abonnements 2024</t>
  </si>
  <si>
    <t>COURRIER INTERNATIONAL - PRINT + ONLINE</t>
  </si>
  <si>
    <t xml:space="preserve">REVUE DE LARYNGOLOGIE OTOLOGIE   RHINOLOGIE - PRINT + ONLINE (spupprimé)
</t>
  </si>
  <si>
    <t>En 2023, la Revue de jurisprudence commerciale a été supprimée de son format papier et a été prise par Docelec. En 2023, notre demande d'annulation d'abonnement à cette revue auprès de l'éditeur est restée sans réponse, ce qui a entraîné une situation où nous n'avons pas été crédités pour notre demande. C'est pourquoi le nombre total d'abonnements pour l'année 2023 doit être de 37 au lieu de 36, compte tenu de cette circonstance.
En 2024, nous avons de nouveau demandé à l'éditeur d'annuler notre abonnement en ligne à la revue. Pour l'instant, nous attendons toujours leur réponse.
Nous et Docelec, nous sommes abonnés à cette revue au format online depuis 2023.</t>
  </si>
  <si>
    <t>1- DELIBEREE
2- CONSIDERANT - REVUE DE DROIT IMAGINE</t>
  </si>
  <si>
    <r>
      <t>1- PALAIS MAGAZINE (</t>
    </r>
    <r>
      <rPr>
        <b/>
        <sz val="11"/>
        <color rgb="FF000000"/>
        <rFont val="Arial"/>
        <family val="2"/>
      </rPr>
      <t>supprimé</t>
    </r>
    <r>
      <rPr>
        <sz val="11"/>
        <color rgb="FF000000"/>
        <rFont val="Arial"/>
        <family val="2"/>
      </rPr>
      <t>)
2- BULLETIN DE LA SOCIETE DE L HISTOIRE DE L ART Français (</t>
    </r>
    <r>
      <rPr>
        <b/>
        <sz val="11"/>
        <color rgb="FF000000"/>
        <rFont val="Arial"/>
        <family val="2"/>
      </rPr>
      <t>cessé de paraître</t>
    </r>
    <r>
      <rPr>
        <sz val="11"/>
        <color rgb="FF000000"/>
        <rFont val="Arial"/>
        <family val="2"/>
      </rPr>
      <t xml:space="preserve"> en 2024)
3-ETAPES (</t>
    </r>
    <r>
      <rPr>
        <b/>
        <sz val="11"/>
        <color rgb="FF000000"/>
        <rFont val="Arial"/>
        <family val="2"/>
      </rPr>
      <t xml:space="preserve">cessé de paraître </t>
    </r>
    <r>
      <rPr>
        <sz val="11"/>
        <color rgb="FF000000"/>
        <rFont val="Arial"/>
        <family val="2"/>
      </rPr>
      <t>en 2024)</t>
    </r>
  </si>
  <si>
    <t>1- ASSOCIATION DES HISTORIENS DE L ART ITALIEN MEMBERSHIP
2- SCULPTURES</t>
  </si>
  <si>
    <t xml:space="preserve">
</t>
  </si>
  <si>
    <t>1- EPSILOON
2- LA DEFERLANTE</t>
  </si>
  <si>
    <t>HEIMETSPROCH UN TRADITION</t>
  </si>
  <si>
    <t>CAHIERS DU CENTRE GUSTAVE GLOTZ (a cessé de paraître)</t>
  </si>
  <si>
    <t xml:space="preserve">NOTES AND RECORDS : THE ROYAL SOCIETY JOURNAL OF THE HISTORY OF SCIENCE (pris par Docelec) </t>
  </si>
  <si>
    <t>SPORT ECO</t>
  </si>
  <si>
    <t>En 2023, une erreur a été constatée sur le nombre total de titres (170 au lieu de 171). Le titre "BIBLIOTHEQUES - REVUE DE L   ASSOCIATION DES   BIBLIOTHECAIRES FRANCAIS" avait été compté parmi les abonnements français, alors qu'il avait cessé de paraître.</t>
  </si>
  <si>
    <t>Institut de Droit Canonique</t>
  </si>
  <si>
    <t>1- AU FIL DES MATHS - BULLETIN DE APMEP
2- CONNAISSANCE DES ARTS JEUNESSE (titre à commander en directe mais nous n'avons pas réussi de l'acheter)
3- CLASSE - HORS SERIE
4- TANGENTE EDUCATION</t>
  </si>
  <si>
    <t>En 2023, une erreur a été constatée sur le nombre total de titres (71 au lieu de 72). Le titre "Nouvel Éducateur" avait été compté parmi les abonnements français, alors qu'en 2022, il avait changé de statut et avait été remplacé par le titre "Éduc Freinet" qui a été également compté parmi les abonnements français.</t>
  </si>
  <si>
    <t>RECHERCHE ET APPLICATIONS EN MARKETING</t>
  </si>
  <si>
    <t>Bibliothèque de Théologie</t>
  </si>
  <si>
    <t>1- ADMINISTRATION ET EDUCATION (Supprimé)
2- CLASSE - HORS SERIE (a cessé de paraître)
3- ELEPHANT : LA REVUE DE CULTURE   GENERALE (supprimé)
4- OLALAR /REVUE D ART 4-7 ANS/ (supprimé)
5- PETIT LEONARD (supprimé)
6- RECHERCHES EN DIDACTIQUE   DES MATHEMATIQUES (supprimé)
7- REVUE INTERNATIONALE   D EDUCATION - SEVRES (supprimé)
8- SCIENCES HUMAINES - PRINT +   ONLINE (supprimé)
9- TANGENTE EDUCATION - PRINT + ONLINE (cessé de paraître)</t>
  </si>
  <si>
    <t>1-ANCIENT CIVILIZATIONS FROM SCYTHIA TO SIBERIA, au format Papier
2-ARCHEOLOGIA CLASSICA", au format Papier
3-ASIA MINOR - HARDBACK ED - PRINT + ONLINE
4-BULLETIN OF THE ANCIENT NEAR EAST : ARCHAEOLOGICAL HISTORICAL &amp; SOCIETAL STUDIES
5-ROMANA RES PVBLICA An International Journal, au format Papier + Online
6-TELESTES, au format Papier + Online
7-REVUE INTERNATIONALE D HISTOIRE MILITAIRE ANCIENNE, au format Papier</t>
  </si>
  <si>
    <t>9 abonnements : 3 Fr et 6 ET pris en charche par l'EOST et ITES (le coût 6086,10)
Le titre "AMERICAN JOURNAL OF SCIENCE " en ligne accès libre depuis le 4 janvier 2023 
GEOLOGICAL SOCIETY OF AMERICA   BULLETIN (pris par Docelec)
CLAYS AND CLAY MINERALS (pris par Docelec)</t>
  </si>
  <si>
    <t>GEOCHRONIQUE, hors marché que nous n'avons pas réussi de l'acheter en 2024
GEOLOGICAL SOCIETY OF AMERICA   BULLETIN (pris par Docelec)
CLAYS AND CLAY MINERALS (pris par Docelec)</t>
  </si>
  <si>
    <t>15 abonnements de l'institut de Droit Canonique pris en charge par la Faculté de Théologie</t>
  </si>
  <si>
    <t>Bibliothèque de Théologie Catholique : 24 abonnements (6 FR : 5 pris en charge par la Faculté de Théologie et un pris en charge par M. Cutino) + (16 ET : 12 pris en charge par la Faculté de Théologie et 4 pris en charge par M. Cutino)
Bibliothèque e Théologie Protestante : 20 abonnements (2 FR et 18 ET) pris en charge par la Faculté de Théologie
INTERNATIONAL PHILOSOPHICAL BIBLIOGRAPHY (supprimé et pris en charge par Docelec)</t>
  </si>
  <si>
    <r>
      <t xml:space="preserve">1- REVUE TRIMESTRIELLE DES DROITS DE L HOMME - PRINT + ONLINE (Titre </t>
    </r>
    <r>
      <rPr>
        <b/>
        <sz val="11"/>
        <color rgb="FF000000"/>
        <rFont val="Arial"/>
        <family val="2"/>
      </rPr>
      <t>supprimé</t>
    </r>
    <r>
      <rPr>
        <sz val="11"/>
        <color rgb="FF000000"/>
        <rFont val="Arial"/>
        <family val="2"/>
      </rPr>
      <t xml:space="preserve"> pour 2024, le coût de l'abonnement de 2023 compté dans le coût des abonnements étrangers de 2024 car c'est un abonnement permanent)
2-  EUROPE - ACTUALITE DU DROIT COMMUNAUTAIRE - PRINT + DIGITAL (</t>
    </r>
    <r>
      <rPr>
        <b/>
        <sz val="11"/>
        <color rgb="FF000000"/>
        <rFont val="Arial"/>
        <family val="2"/>
      </rPr>
      <t>supprimé</t>
    </r>
    <r>
      <rPr>
        <sz val="11"/>
        <color rgb="FF000000"/>
        <rFont val="Arial"/>
        <family val="2"/>
      </rPr>
      <t>)
3- REVUE DE L UNION EUROPEENNE -   FEUILLETABLE EN LIGNE   GRATUIT - PRINT + ONLINE (</t>
    </r>
    <r>
      <rPr>
        <b/>
        <sz val="11"/>
        <color rgb="FF000000"/>
        <rFont val="Arial"/>
        <family val="2"/>
      </rPr>
      <t>supprimé</t>
    </r>
    <r>
      <rPr>
        <sz val="11"/>
        <color rgb="FF000000"/>
        <rFont val="Arial"/>
        <family val="2"/>
      </rPr>
      <t>)
4- REVUE GENERALE DE DROIT   INTERNATIONAL PUBLIC (</t>
    </r>
    <r>
      <rPr>
        <b/>
        <sz val="11"/>
        <color rgb="FF000000"/>
        <rFont val="Arial"/>
        <family val="2"/>
      </rPr>
      <t>supprimé</t>
    </r>
    <r>
      <rPr>
        <sz val="11"/>
        <color rgb="FF000000"/>
        <rFont val="Arial"/>
        <family val="2"/>
      </rPr>
      <t>)
5- REVUE TRIMESTRIELLE DE DROIT   EUROPEEN - PRINT + ONLINE (</t>
    </r>
    <r>
      <rPr>
        <b/>
        <sz val="11"/>
        <color rgb="FF000000"/>
        <rFont val="Arial"/>
        <family val="2"/>
      </rPr>
      <t>supprimé</t>
    </r>
    <r>
      <rPr>
        <sz val="11"/>
        <color rgb="FF000000"/>
        <rFont val="Arial"/>
        <family val="2"/>
      </rPr>
      <t>)</t>
    </r>
  </si>
  <si>
    <t>SOCIAL PRATIQUE</t>
  </si>
  <si>
    <t>CAUSETTE MAGAZINE (supprimé)</t>
  </si>
  <si>
    <t>1- ALSACE - HISTOIRE COLLECTION (supprimé)
2- BULLETIN : SOCIETE ACADEMIQUE   DU BAS-RHIN (supprimé)</t>
  </si>
  <si>
    <t>1- FICHES PRATIQUES DE LA   FORMATION CONTINUE (supprimé)
2- VIE A DEFENDRE (supprimé)
3- JOURNAL OF LABOR ECONOMICS (supprimé)
4- PREVENTION AU TRAVAIL (supprimé)
5- TRAVAIL ET SANTE (supprimé)</t>
  </si>
  <si>
    <t>1-ADMINISTRATION ET EDUCATION (supprimé)
2-LE FURET (cessé de paraître)</t>
  </si>
  <si>
    <t>1-ANNALES DU BATIMENT ET DES   TRAVAUX PUBLICS (Supprimé)
2-COMMERCE MAGAZINE - FRANCE - PRINT + ONLINE (a cessé de paraître)
3-MANAGEMENT - France (ne parait plus)
4-MOCI : LE MONITEUR DU COMMERCE   INTERNATIONAL - PRINT +   ONLINE (supprimé)
5-MEDICAL LETTER ON DRUGS AND   THERAPEUTICS - ED FRANCAISE   SUISSE - SWISS FRENCH ED</t>
  </si>
  <si>
    <t>1-IBERICA /FRANCE/ (supprimé)
2-PROXIMA THULE (supprimé)
3-FILM COMMENT (ce n'est pas dans les abonnements 2024 car ce titre est suspendu depuis 12/10/2022)
4-LANGUAGE INTERACTION   ACQUISITION - PRINT +   ONLINE (supprimé)
5-LINGUISTICA ESPANOLA ACTUAL (a cessé de paraître)
6-STUDIA ANGLICA POSNANIENSIA (supprimé)</t>
  </si>
  <si>
    <t xml:space="preserve">1-COMPTABILITE CONTROLE AUDIT (cessé de paraître)
2-DONNEES PARTAGEES (cessé de paraître)
3-ENTREPRISE ET CARRIERES - PRINT + ONLINE (cessé de paraître)
4-MANAGEMENT - France (ne paraît plus)
5-MOCI : LE MONITEUR DU COMMERCE   INTERNATIONAL - PRINT +   ONLINE (supprimé)
6-ECONOMIC INQUIRY - DDP /FOR   WILEY EUROPE/ (Supprimé)
7-GESTION 2000 (supprimé)
</t>
  </si>
  <si>
    <t xml:space="preserve">1-COURRIER DE LA NATURE (supprimé)
2-ENVIRONMENTAL POLICY &amp; LAW   /ALL EXCEPT NORTH AMERICA/ (supprimé)
3-HARVARD LAW REVIEW (supprimé)
4-INTERNATIONAL LEGAL MATERIALS   - PRINT + ONLINE  (supprimé)
5-TULANE LAW REVIEW (supprimé)
6-ZEITSCHRIFT FUER RECHTSPOLITIK (supprimé)
</t>
  </si>
  <si>
    <t>1-CAHIERS DU GENRE (supprimé)
2-MONDES DU TRAVAIL (cessé de paraître)</t>
  </si>
  <si>
    <t>1-APPROCHES DU HAND-BALL (supprimé)
2-BIBLIOTHEQUES - REVUE DE L   ASSOCIATION DES   BIBLIOTHECAIRES Français (cessé de paraître en 2023)
3-CORPS &amp; PSYCHISME (cessé de paraître)
4-EDUCATION ET SOCIETES   PLURILINGUES-EDUCAZIONE E   SOCIETA PLURILINGUE (supprimé, changement de l'éditeur)
5-ESPACES LATINOS (supprimé)
6-IMAGINAIRE ET INCONSCIENT (cessé de paraître)
7-QUINZAINES (supprimé)
8-CAHIERS INTERNATIONAUX DE PSYCHOLOGIE SOCIALE (cessé de paraître)
9-ECONOMIST - ENGLAND - PRINT +   ONLINE (supprimé)
10-EUPHROSYNE (supprimé)
11-JAZZFORSCHUNG  (supprimé)
12-L ESPRESSO - SOMEDIA SPA (supprimé)
13-NOUVELLES DE DANSE (supprimé)
14-NOTES AND RECORDS : THE ROYAL   SOCIETY JOURNAL OF THE   HISTORY OF SCIENCE - PRINT   + ONLINE - SINGLE SITE (Pris par Docelec)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</si>
</sst>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quot; €&quot;"/>
    <numFmt numFmtId="165" formatCode="#,##0.00\ &quot;€&quot;"/>
  </numFmts>
  <fonts count="15" x14ac:knownFonts="1">
    <font>
      <sz val="11"/>
      <color theme="1"/>
      <name val="Calibri"/>
      <family val="2"/>
      <scheme val="minor"/>
    </font>
    <font>
      <i/>
      <sz val="11"/>
      <color rgb="FF7F7F7F"/>
      <name val="Calibri"/>
      <family val="2"/>
      <scheme val="minor"/>
    </font>
    <font>
      <b/>
      <sz val="12"/>
      <name val="Arial"/>
      <family val="2"/>
    </font>
    <font>
      <b/>
      <sz val="12"/>
      <color rgb="FFFF0000"/>
      <name val="Arial"/>
      <family val="2"/>
    </font>
    <font>
      <sz val="11"/>
      <name val="Arial"/>
      <family val="2"/>
    </font>
    <font>
      <sz val="11"/>
      <color rgb="FF000000"/>
      <name val="Arial"/>
      <family val="2"/>
    </font>
    <font>
      <sz val="9"/>
      <color rgb="FF000000"/>
      <name val="Arial"/>
      <family val="2"/>
    </font>
    <font>
      <sz val="9"/>
      <name val="Arial"/>
      <family val="2"/>
    </font>
    <font>
      <b/>
      <sz val="11"/>
      <color rgb="FFFF0000"/>
      <name val="Arial"/>
      <family val="2"/>
    </font>
    <font>
      <b/>
      <sz val="11"/>
      <color rgb="FF000000"/>
      <name val="Arial"/>
      <family val="2"/>
    </font>
    <font>
      <b/>
      <sz val="11"/>
      <name val="Arial"/>
      <family val="2"/>
    </font>
    <font>
      <sz val="10"/>
      <color indexed="8"/>
      <name val="Arial"/>
      <family val="2"/>
    </font>
    <font>
      <sz val="11"/>
      <color theme="1"/>
      <name val="Arial"/>
      <family val="2"/>
    </font>
    <font>
      <sz val="12"/>
      <color rgb="FF000000"/>
      <name val="Arial"/>
      <family val="2"/>
    </font>
    <font>
      <u/>
      <sz val="11"/>
      <color theme="10"/>
      <name val="Calibri"/>
      <family val="2"/>
      <scheme val="minor"/>
    </font>
  </fonts>
  <fills count="4">
    <fill>
      <patternFill patternType="none"/>
    </fill>
    <fill>
      <patternFill patternType="gray125"/>
    </fill>
    <fill>
      <patternFill patternType="solid">
        <fgColor theme="5" tint="0.59999389629810485"/>
        <bgColor indexed="64"/>
      </patternFill>
    </fill>
    <fill>
      <patternFill patternType="solid">
        <fgColor theme="2" tint="-0.499984740745262"/>
        <bgColor indexed="64"/>
      </patternFill>
    </fill>
  </fills>
  <borders count="9">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indexed="9"/>
      </left>
      <right style="thin">
        <color indexed="9"/>
      </right>
      <top style="thin">
        <color indexed="9"/>
      </top>
      <bottom style="thin">
        <color indexed="9"/>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indexed="9"/>
      </left>
      <right style="thin">
        <color indexed="9"/>
      </right>
      <top style="thin">
        <color indexed="9"/>
      </top>
      <bottom/>
      <diagonal/>
    </border>
    <border>
      <left style="thin">
        <color indexed="9"/>
      </left>
      <right style="thin">
        <color indexed="9"/>
      </right>
      <top/>
      <bottom style="thin">
        <color indexed="9"/>
      </bottom>
      <diagonal/>
    </border>
  </borders>
  <cellStyleXfs count="3">
    <xf numFmtId="0" fontId="0" fillId="0" borderId="0"/>
    <xf numFmtId="0" fontId="1" fillId="0" borderId="0" applyNumberFormat="0" applyFill="0" applyBorder="0" applyAlignment="0" applyProtection="0"/>
    <xf numFmtId="0" fontId="14" fillId="0" borderId="0" applyNumberFormat="0" applyFill="0" applyBorder="0" applyAlignment="0" applyProtection="0"/>
  </cellStyleXfs>
  <cellXfs count="75">
    <xf numFmtId="0" fontId="0" fillId="0" borderId="0" xfId="0"/>
    <xf numFmtId="0" fontId="5" fillId="0" borderId="0" xfId="0" applyFont="1"/>
    <xf numFmtId="1" fontId="5" fillId="0" borderId="0" xfId="0" applyNumberFormat="1" applyFont="1"/>
    <xf numFmtId="1" fontId="9" fillId="2" borderId="1" xfId="0" applyNumberFormat="1" applyFont="1" applyFill="1" applyBorder="1"/>
    <xf numFmtId="165" fontId="9" fillId="2" borderId="1" xfId="0" applyNumberFormat="1" applyFont="1" applyFill="1" applyBorder="1"/>
    <xf numFmtId="0" fontId="2" fillId="0" borderId="1" xfId="0" applyFont="1" applyFill="1" applyBorder="1" applyAlignment="1">
      <alignment horizontal="justify" vertical="center"/>
    </xf>
    <xf numFmtId="0" fontId="2" fillId="0" borderId="1" xfId="0" applyFont="1" applyFill="1" applyBorder="1" applyAlignment="1">
      <alignment horizontal="justify" vertical="center" wrapText="1"/>
    </xf>
    <xf numFmtId="1" fontId="3" fillId="0" borderId="1" xfId="1" applyNumberFormat="1" applyFont="1" applyFill="1" applyBorder="1" applyAlignment="1" applyProtection="1">
      <alignment horizontal="center" vertical="center"/>
    </xf>
    <xf numFmtId="0" fontId="2" fillId="0" borderId="1" xfId="1" applyFont="1" applyFill="1" applyBorder="1" applyAlignment="1" applyProtection="1">
      <alignment horizontal="center" vertical="center" wrapText="1"/>
    </xf>
    <xf numFmtId="164" fontId="3" fillId="0" borderId="1" xfId="1" applyNumberFormat="1" applyFont="1" applyFill="1" applyBorder="1" applyAlignment="1" applyProtection="1">
      <alignment horizontal="justify" vertical="center" wrapText="1"/>
    </xf>
    <xf numFmtId="0" fontId="10" fillId="0" borderId="1" xfId="0" applyFont="1" applyFill="1" applyBorder="1" applyAlignment="1">
      <alignment horizontal="center" vertical="center"/>
    </xf>
    <xf numFmtId="0" fontId="10" fillId="0" borderId="1" xfId="0" applyFont="1" applyFill="1" applyBorder="1" applyAlignment="1">
      <alignment horizontal="justify" vertical="center"/>
    </xf>
    <xf numFmtId="0" fontId="9" fillId="0" borderId="0" xfId="0" applyFont="1" applyAlignment="1">
      <alignment horizontal="justify" vertical="top"/>
    </xf>
    <xf numFmtId="0" fontId="9" fillId="0" borderId="5" xfId="0" applyFont="1" applyBorder="1" applyAlignment="1">
      <alignment horizontal="justify" vertical="center"/>
    </xf>
    <xf numFmtId="0" fontId="14" fillId="0" borderId="0" xfId="2"/>
    <xf numFmtId="0" fontId="6" fillId="0" borderId="1" xfId="1" applyFont="1" applyFill="1" applyBorder="1" applyAlignment="1" applyProtection="1">
      <alignment horizontal="left" vertical="center" wrapText="1"/>
    </xf>
    <xf numFmtId="0" fontId="6" fillId="0" borderId="1" xfId="1" applyFont="1" applyFill="1" applyBorder="1" applyAlignment="1" applyProtection="1"/>
    <xf numFmtId="1" fontId="7" fillId="0" borderId="1" xfId="1" applyNumberFormat="1" applyFont="1" applyFill="1" applyBorder="1"/>
    <xf numFmtId="0" fontId="5" fillId="0" borderId="1" xfId="0" applyFont="1" applyFill="1" applyBorder="1"/>
    <xf numFmtId="0" fontId="4" fillId="0" borderId="1" xfId="0" applyFont="1" applyFill="1" applyBorder="1"/>
    <xf numFmtId="0" fontId="8" fillId="0" borderId="1" xfId="0" applyFont="1" applyFill="1" applyBorder="1"/>
    <xf numFmtId="165" fontId="5" fillId="0" borderId="1" xfId="0" applyNumberFormat="1" applyFont="1" applyFill="1" applyBorder="1"/>
    <xf numFmtId="165" fontId="8" fillId="0" borderId="1" xfId="0" applyNumberFormat="1" applyFont="1" applyFill="1" applyBorder="1"/>
    <xf numFmtId="0" fontId="5" fillId="0" borderId="0" xfId="0" applyFont="1" applyFill="1" applyAlignment="1">
      <alignment horizontal="justify" vertical="top" wrapText="1"/>
    </xf>
    <xf numFmtId="0" fontId="5" fillId="0" borderId="2" xfId="0" applyFont="1" applyFill="1" applyBorder="1" applyAlignment="1">
      <alignment horizontal="justify" vertical="top" wrapText="1"/>
    </xf>
    <xf numFmtId="0" fontId="4" fillId="0" borderId="0" xfId="0" applyFont="1" applyFill="1" applyAlignment="1">
      <alignment horizontal="justify" vertical="top" wrapText="1"/>
    </xf>
    <xf numFmtId="0" fontId="4" fillId="0" borderId="0" xfId="0" applyFont="1" applyFill="1" applyAlignment="1">
      <alignment horizontal="center" vertical="center"/>
    </xf>
    <xf numFmtId="0" fontId="6" fillId="0" borderId="1" xfId="1" applyFont="1" applyFill="1" applyBorder="1" applyAlignment="1" applyProtection="1">
      <alignment horizontal="left" wrapText="1"/>
    </xf>
    <xf numFmtId="0" fontId="6" fillId="0" borderId="1" xfId="1" applyFont="1" applyFill="1" applyBorder="1" applyAlignment="1" applyProtection="1">
      <alignment horizontal="left"/>
    </xf>
    <xf numFmtId="0" fontId="5" fillId="0" borderId="0" xfId="0" applyFont="1" applyFill="1"/>
    <xf numFmtId="0" fontId="5" fillId="0" borderId="0" xfId="0" applyFont="1" applyFill="1" applyAlignment="1">
      <alignment horizontal="justify" vertical="top"/>
    </xf>
    <xf numFmtId="0" fontId="7" fillId="0" borderId="1" xfId="1" applyFont="1" applyFill="1" applyBorder="1" applyAlignment="1" applyProtection="1">
      <alignment horizontal="left" vertical="center"/>
    </xf>
    <xf numFmtId="0" fontId="4" fillId="0" borderId="0" xfId="0" applyFont="1" applyFill="1" applyAlignment="1">
      <alignment horizontal="justify" vertical="top"/>
    </xf>
    <xf numFmtId="0" fontId="4" fillId="0" borderId="0" xfId="0" applyFont="1" applyFill="1"/>
    <xf numFmtId="0" fontId="4" fillId="0" borderId="0" xfId="0" applyFont="1" applyFill="1" applyAlignment="1">
      <alignment horizontal="center"/>
    </xf>
    <xf numFmtId="0" fontId="7" fillId="0" borderId="1" xfId="1" applyFont="1" applyFill="1" applyBorder="1" applyAlignment="1" applyProtection="1">
      <alignment horizontal="left"/>
    </xf>
    <xf numFmtId="0" fontId="11" fillId="0" borderId="3" xfId="0" applyFont="1" applyFill="1" applyBorder="1" applyAlignment="1" applyProtection="1">
      <alignment vertical="top" wrapText="1" readingOrder="1"/>
      <protection locked="0"/>
    </xf>
    <xf numFmtId="0" fontId="5" fillId="0" borderId="0" xfId="0" applyFont="1" applyFill="1" applyAlignment="1">
      <alignment horizontal="center"/>
    </xf>
    <xf numFmtId="0" fontId="7" fillId="0" borderId="1" xfId="1" applyFont="1" applyFill="1" applyBorder="1" applyAlignment="1" applyProtection="1">
      <alignment horizontal="left" vertical="center" wrapText="1"/>
    </xf>
    <xf numFmtId="0" fontId="7" fillId="0" borderId="1" xfId="1" applyFont="1" applyFill="1" applyBorder="1" applyAlignment="1" applyProtection="1"/>
    <xf numFmtId="0" fontId="4" fillId="0" borderId="1" xfId="0" applyFont="1" applyFill="1" applyBorder="1" applyAlignment="1">
      <alignment horizontal="right"/>
    </xf>
    <xf numFmtId="0" fontId="7" fillId="0" borderId="1" xfId="1" applyFont="1" applyFill="1" applyBorder="1" applyAlignment="1" applyProtection="1">
      <alignment wrapText="1"/>
    </xf>
    <xf numFmtId="0" fontId="13" fillId="0" borderId="0" xfId="0" applyFont="1" applyFill="1" applyAlignment="1">
      <alignment horizontal="justify" vertical="top" wrapText="1"/>
    </xf>
    <xf numFmtId="0" fontId="5" fillId="0" borderId="0" xfId="0" applyFont="1" applyFill="1" applyAlignment="1">
      <alignment wrapText="1"/>
    </xf>
    <xf numFmtId="0" fontId="6" fillId="0" borderId="1" xfId="1" applyFont="1" applyFill="1" applyBorder="1" applyAlignment="1" applyProtection="1">
      <alignment horizontal="left" vertical="center"/>
    </xf>
    <xf numFmtId="0" fontId="5" fillId="0" borderId="0" xfId="0" applyFont="1" applyFill="1" applyAlignment="1">
      <alignment horizontal="center" vertical="center"/>
    </xf>
    <xf numFmtId="0" fontId="7" fillId="0" borderId="1" xfId="1" applyFont="1" applyFill="1" applyBorder="1" applyAlignment="1" applyProtection="1">
      <alignment horizontal="justify" vertical="center"/>
    </xf>
    <xf numFmtId="0" fontId="11" fillId="0" borderId="0" xfId="0" applyFont="1" applyFill="1" applyBorder="1" applyAlignment="1" applyProtection="1">
      <alignment vertical="top" wrapText="1" readingOrder="1"/>
      <protection locked="0"/>
    </xf>
    <xf numFmtId="0" fontId="5" fillId="0" borderId="1" xfId="0" applyFont="1" applyFill="1" applyBorder="1" applyAlignment="1"/>
    <xf numFmtId="0" fontId="6" fillId="0" borderId="4" xfId="1" applyFont="1" applyFill="1" applyBorder="1" applyAlignment="1" applyProtection="1">
      <alignment horizontal="left" vertical="center" wrapText="1"/>
    </xf>
    <xf numFmtId="0" fontId="7" fillId="0" borderId="4" xfId="1" applyFont="1" applyFill="1" applyBorder="1" applyAlignment="1" applyProtection="1"/>
    <xf numFmtId="1" fontId="7" fillId="0" borderId="4" xfId="1" applyNumberFormat="1" applyFont="1" applyFill="1" applyBorder="1"/>
    <xf numFmtId="0" fontId="5" fillId="0" borderId="4" xfId="0" applyFont="1" applyFill="1" applyBorder="1"/>
    <xf numFmtId="165" fontId="5" fillId="0" borderId="4" xfId="0" applyNumberFormat="1" applyFont="1" applyFill="1" applyBorder="1"/>
    <xf numFmtId="165" fontId="8" fillId="0" borderId="4" xfId="0" applyNumberFormat="1" applyFont="1" applyFill="1" applyBorder="1"/>
    <xf numFmtId="0" fontId="7" fillId="0" borderId="4" xfId="1" applyFont="1" applyFill="1" applyBorder="1" applyAlignment="1" applyProtection="1">
      <alignment horizontal="justify" vertical="center"/>
    </xf>
    <xf numFmtId="0" fontId="8" fillId="0" borderId="4" xfId="0" applyFont="1" applyFill="1" applyBorder="1"/>
    <xf numFmtId="0" fontId="7" fillId="0" borderId="4" xfId="1" applyFont="1" applyFill="1" applyBorder="1" applyAlignment="1" applyProtection="1">
      <alignment horizontal="justify" vertical="top"/>
    </xf>
    <xf numFmtId="0" fontId="9" fillId="2" borderId="1" xfId="0" applyFont="1" applyFill="1" applyBorder="1" applyAlignment="1">
      <alignment horizontal="center"/>
    </xf>
    <xf numFmtId="0" fontId="10" fillId="3" borderId="0" xfId="0" applyFont="1" applyFill="1" applyBorder="1" applyAlignment="1">
      <alignment horizontal="justify" vertical="center"/>
    </xf>
    <xf numFmtId="0" fontId="4" fillId="0" borderId="0" xfId="0" applyFont="1" applyFill="1" applyBorder="1" applyAlignment="1">
      <alignment horizontal="center" vertical="center"/>
    </xf>
    <xf numFmtId="0" fontId="4" fillId="0" borderId="0" xfId="0" applyFont="1" applyFill="1" applyBorder="1"/>
    <xf numFmtId="0" fontId="4" fillId="3" borderId="0" xfId="0" applyFont="1" applyFill="1" applyBorder="1"/>
    <xf numFmtId="0" fontId="4" fillId="0" borderId="0" xfId="0" applyFont="1" applyFill="1" applyBorder="1" applyAlignment="1">
      <alignment horizontal="justify" vertical="center" wrapText="1"/>
    </xf>
    <xf numFmtId="0" fontId="5" fillId="0" borderId="0" xfId="0" applyFont="1" applyFill="1" applyBorder="1"/>
    <xf numFmtId="0" fontId="5" fillId="0" borderId="0" xfId="0" applyFont="1" applyFill="1" applyBorder="1" applyAlignment="1">
      <alignment wrapText="1"/>
    </xf>
    <xf numFmtId="0" fontId="12" fillId="0" borderId="0" xfId="0" applyFont="1" applyFill="1" applyBorder="1" applyAlignment="1">
      <alignment horizontal="justify" vertical="top"/>
    </xf>
    <xf numFmtId="0" fontId="4" fillId="0" borderId="0" xfId="0" applyFont="1" applyFill="1" applyBorder="1" applyAlignment="1">
      <alignment horizontal="justify" vertical="top"/>
    </xf>
    <xf numFmtId="0" fontId="0" fillId="0" borderId="0" xfId="0" applyFont="1" applyFill="1" applyBorder="1" applyAlignment="1">
      <alignment vertical="center"/>
    </xf>
    <xf numFmtId="0" fontId="11" fillId="0" borderId="7" xfId="0" applyFont="1" applyFill="1" applyBorder="1" applyAlignment="1" applyProtection="1">
      <alignment vertical="top" wrapText="1" readingOrder="1"/>
      <protection locked="0"/>
    </xf>
    <xf numFmtId="0" fontId="0" fillId="0" borderId="0" xfId="0" applyFont="1" applyFill="1" applyBorder="1" applyAlignment="1">
      <alignment vertical="center" wrapText="1"/>
    </xf>
    <xf numFmtId="0" fontId="11" fillId="0" borderId="8" xfId="0" applyFont="1" applyFill="1" applyBorder="1" applyAlignment="1" applyProtection="1">
      <alignment vertical="top" wrapText="1" readingOrder="1"/>
      <protection locked="0"/>
    </xf>
    <xf numFmtId="0" fontId="0" fillId="0" borderId="0" xfId="0" applyFont="1" applyFill="1" applyBorder="1" applyAlignment="1">
      <alignment horizontal="justify" vertical="top"/>
    </xf>
    <xf numFmtId="0" fontId="9" fillId="0" borderId="6" xfId="0" applyFont="1" applyFill="1" applyBorder="1" applyAlignment="1">
      <alignment horizontal="justify" vertical="center"/>
    </xf>
    <xf numFmtId="0" fontId="5" fillId="0" borderId="0" xfId="0" applyFont="1" applyFill="1" applyAlignment="1">
      <alignment horizontal="justify" vertical="center" wrapText="1"/>
    </xf>
  </cellXfs>
  <cellStyles count="3">
    <cellStyle name="Lien hypertexte" xfId="2" builtinId="8"/>
    <cellStyle name="Normal" xfId="0" builtinId="0"/>
    <cellStyle name="Texte explicatif" xfId="1" builtinId="5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4"/>
  <sheetViews>
    <sheetView tabSelected="1" workbookViewId="0">
      <pane ySplit="1" topLeftCell="A2" activePane="bottomLeft" state="frozen"/>
      <selection pane="bottomLeft" activeCell="C38" sqref="C38"/>
    </sheetView>
  </sheetViews>
  <sheetFormatPr baseColWidth="10" defaultColWidth="12.140625" defaultRowHeight="14.25" x14ac:dyDescent="0.2"/>
  <cols>
    <col min="1" max="2" width="17.42578125" style="1" customWidth="1"/>
    <col min="3" max="3" width="15.85546875" style="1" customWidth="1"/>
    <col min="4" max="4" width="20.42578125" style="1" customWidth="1"/>
    <col min="5" max="5" width="15.28515625" style="1" customWidth="1"/>
    <col min="6" max="6" width="15.5703125" style="1" customWidth="1"/>
    <col min="7" max="7" width="16" style="1" customWidth="1"/>
    <col min="8" max="8" width="12.140625" style="1" customWidth="1"/>
    <col min="9" max="10" width="15.85546875" style="1" customWidth="1"/>
    <col min="11" max="11" width="16.7109375" style="1" customWidth="1"/>
    <col min="12" max="12" width="18.140625" style="1" customWidth="1"/>
    <col min="13" max="13" width="19.85546875" style="1" customWidth="1"/>
    <col min="14" max="14" width="14" style="1" customWidth="1"/>
    <col min="15" max="15" width="12.140625" style="62"/>
    <col min="16" max="16" width="20.5703125" style="1" customWidth="1"/>
    <col min="17" max="17" width="21.5703125" style="1" customWidth="1"/>
    <col min="18" max="18" width="13.5703125" style="64" customWidth="1"/>
    <col min="19" max="16384" width="12.140625" style="1"/>
  </cols>
  <sheetData>
    <row r="1" spans="1:18" ht="60" x14ac:dyDescent="0.2">
      <c r="A1" s="5" t="s">
        <v>0</v>
      </c>
      <c r="B1" s="5" t="s">
        <v>1</v>
      </c>
      <c r="C1" s="5" t="s">
        <v>43</v>
      </c>
      <c r="D1" s="6" t="s">
        <v>2</v>
      </c>
      <c r="E1" s="5" t="s">
        <v>44</v>
      </c>
      <c r="F1" s="5" t="s">
        <v>3</v>
      </c>
      <c r="G1" s="5" t="s">
        <v>4</v>
      </c>
      <c r="H1" s="7" t="s">
        <v>5</v>
      </c>
      <c r="I1" s="8" t="s">
        <v>6</v>
      </c>
      <c r="J1" s="8" t="s">
        <v>7</v>
      </c>
      <c r="K1" s="9" t="s">
        <v>8</v>
      </c>
      <c r="L1" s="10" t="s">
        <v>34</v>
      </c>
      <c r="M1" s="11" t="s">
        <v>35</v>
      </c>
      <c r="N1" s="13" t="s">
        <v>36</v>
      </c>
      <c r="O1" s="59"/>
      <c r="P1" s="12" t="s">
        <v>39</v>
      </c>
      <c r="Q1" s="12" t="s">
        <v>37</v>
      </c>
      <c r="R1" s="73" t="s">
        <v>36</v>
      </c>
    </row>
    <row r="2" spans="1:18" s="26" customFormat="1" ht="27.95" customHeight="1" x14ac:dyDescent="0.25">
      <c r="A2" s="15" t="s">
        <v>9</v>
      </c>
      <c r="B2" s="16" t="s">
        <v>10</v>
      </c>
      <c r="C2" s="17">
        <v>37</v>
      </c>
      <c r="D2" s="18">
        <v>5</v>
      </c>
      <c r="E2" s="18">
        <v>2</v>
      </c>
      <c r="F2" s="19">
        <v>33</v>
      </c>
      <c r="G2" s="18">
        <v>1</v>
      </c>
      <c r="H2" s="20">
        <f>SUM(F2,G2)</f>
        <v>34</v>
      </c>
      <c r="I2" s="21">
        <v>16149.27</v>
      </c>
      <c r="J2" s="21">
        <v>712.07</v>
      </c>
      <c r="K2" s="22">
        <f t="shared" ref="K2:K23" si="0">SUM(I2,J2)</f>
        <v>16861.34</v>
      </c>
      <c r="L2" s="23" t="s">
        <v>69</v>
      </c>
      <c r="M2" s="24" t="s">
        <v>48</v>
      </c>
      <c r="N2" s="25" t="s">
        <v>47</v>
      </c>
      <c r="O2" s="60"/>
      <c r="R2" s="63"/>
    </row>
    <row r="3" spans="1:18" s="29" customFormat="1" ht="17.45" customHeight="1" x14ac:dyDescent="0.25">
      <c r="A3" s="27" t="s">
        <v>11</v>
      </c>
      <c r="B3" s="28" t="s">
        <v>12</v>
      </c>
      <c r="C3" s="17">
        <v>17</v>
      </c>
      <c r="D3" s="18">
        <v>0</v>
      </c>
      <c r="E3" s="18">
        <v>1</v>
      </c>
      <c r="F3" s="18">
        <v>11</v>
      </c>
      <c r="G3" s="18">
        <v>7</v>
      </c>
      <c r="H3" s="20">
        <f>SUM(F3,G3)</f>
        <v>18</v>
      </c>
      <c r="I3" s="18">
        <v>2366.91</v>
      </c>
      <c r="J3" s="29">
        <v>8623.0499999999993</v>
      </c>
      <c r="K3" s="22">
        <f>SUM(I3,J3)</f>
        <v>10989.96</v>
      </c>
      <c r="L3" s="30"/>
      <c r="M3" s="30" t="s">
        <v>45</v>
      </c>
      <c r="O3" s="61"/>
      <c r="R3" s="64"/>
    </row>
    <row r="4" spans="1:18" s="33" customFormat="1" ht="19.5" customHeight="1" x14ac:dyDescent="0.25">
      <c r="A4" s="15" t="s">
        <v>13</v>
      </c>
      <c r="B4" s="31" t="s">
        <v>14</v>
      </c>
      <c r="C4" s="17">
        <v>34</v>
      </c>
      <c r="D4" s="18">
        <v>3</v>
      </c>
      <c r="E4" s="18">
        <v>2</v>
      </c>
      <c r="F4" s="18">
        <v>29</v>
      </c>
      <c r="G4" s="18">
        <v>4</v>
      </c>
      <c r="H4" s="20">
        <f>SUM(F4,G4)</f>
        <v>33</v>
      </c>
      <c r="I4" s="21">
        <v>1510.15</v>
      </c>
      <c r="J4" s="21">
        <v>225.41</v>
      </c>
      <c r="K4" s="22">
        <f t="shared" si="0"/>
        <v>1735.5600000000002</v>
      </c>
      <c r="L4" s="23" t="s">
        <v>49</v>
      </c>
      <c r="M4" s="23" t="s">
        <v>50</v>
      </c>
      <c r="N4" s="32"/>
      <c r="O4" s="61"/>
      <c r="Q4" s="34"/>
      <c r="R4" s="68"/>
    </row>
    <row r="5" spans="1:18" s="29" customFormat="1" ht="24.6" customHeight="1" x14ac:dyDescent="0.25">
      <c r="A5" s="27" t="s">
        <v>11</v>
      </c>
      <c r="B5" s="28" t="s">
        <v>15</v>
      </c>
      <c r="C5" s="17">
        <v>2</v>
      </c>
      <c r="D5" s="18">
        <v>0</v>
      </c>
      <c r="E5" s="18">
        <v>0</v>
      </c>
      <c r="F5" s="18">
        <v>0</v>
      </c>
      <c r="G5" s="18">
        <v>2</v>
      </c>
      <c r="H5" s="20">
        <f t="shared" ref="H5:H25" si="1">SUM(F5,G5)</f>
        <v>2</v>
      </c>
      <c r="I5" s="21">
        <v>0</v>
      </c>
      <c r="J5" s="21">
        <v>4487.95</v>
      </c>
      <c r="K5" s="22">
        <f t="shared" si="0"/>
        <v>4487.95</v>
      </c>
      <c r="L5" s="30"/>
      <c r="M5" s="30"/>
      <c r="O5" s="61"/>
      <c r="R5" s="64"/>
    </row>
    <row r="6" spans="1:18" s="29" customFormat="1" ht="24.95" customHeight="1" x14ac:dyDescent="0.25">
      <c r="A6" s="27" t="s">
        <v>11</v>
      </c>
      <c r="B6" s="35" t="s">
        <v>33</v>
      </c>
      <c r="C6" s="17">
        <v>42</v>
      </c>
      <c r="D6" s="18">
        <v>1</v>
      </c>
      <c r="E6" s="18">
        <v>0</v>
      </c>
      <c r="F6" s="18">
        <v>26</v>
      </c>
      <c r="G6" s="18">
        <v>15</v>
      </c>
      <c r="H6" s="20">
        <f t="shared" si="1"/>
        <v>41</v>
      </c>
      <c r="I6" s="21">
        <v>10942.68</v>
      </c>
      <c r="J6" s="21">
        <v>19023.48</v>
      </c>
      <c r="K6" s="22">
        <f t="shared" si="0"/>
        <v>29966.16</v>
      </c>
      <c r="L6" s="23" t="s">
        <v>46</v>
      </c>
      <c r="M6" s="30"/>
      <c r="O6" s="61"/>
      <c r="P6" s="26"/>
      <c r="R6" s="36"/>
    </row>
    <row r="7" spans="1:18" s="29" customFormat="1" ht="25.5" customHeight="1" x14ac:dyDescent="0.25">
      <c r="A7" s="15" t="s">
        <v>9</v>
      </c>
      <c r="B7" s="16" t="s">
        <v>16</v>
      </c>
      <c r="C7" s="17">
        <v>133</v>
      </c>
      <c r="D7" s="18">
        <v>0</v>
      </c>
      <c r="E7" s="18">
        <v>0</v>
      </c>
      <c r="F7" s="18">
        <v>102</v>
      </c>
      <c r="G7" s="18">
        <v>31</v>
      </c>
      <c r="H7" s="20">
        <f t="shared" si="1"/>
        <v>133</v>
      </c>
      <c r="I7" s="21">
        <v>20145</v>
      </c>
      <c r="J7" s="21">
        <v>16694.54</v>
      </c>
      <c r="K7" s="22">
        <f t="shared" si="0"/>
        <v>36839.54</v>
      </c>
      <c r="L7" s="23" t="s">
        <v>51</v>
      </c>
      <c r="M7" s="30"/>
      <c r="O7" s="61"/>
      <c r="P7" s="37"/>
      <c r="R7" s="69"/>
    </row>
    <row r="8" spans="1:18" s="29" customFormat="1" ht="21.6" customHeight="1" x14ac:dyDescent="0.25">
      <c r="A8" s="38" t="s">
        <v>9</v>
      </c>
      <c r="B8" s="39" t="s">
        <v>17</v>
      </c>
      <c r="C8" s="17">
        <v>45</v>
      </c>
      <c r="D8" s="19">
        <v>1</v>
      </c>
      <c r="E8" s="19">
        <v>2</v>
      </c>
      <c r="F8" s="40">
        <v>42</v>
      </c>
      <c r="G8" s="19">
        <v>4</v>
      </c>
      <c r="H8" s="20">
        <f t="shared" si="1"/>
        <v>46</v>
      </c>
      <c r="I8" s="21">
        <v>10822.06</v>
      </c>
      <c r="J8" s="21">
        <v>1121.27</v>
      </c>
      <c r="K8" s="22">
        <f t="shared" si="0"/>
        <v>11943.33</v>
      </c>
      <c r="L8" s="25" t="s">
        <v>71</v>
      </c>
      <c r="M8" s="25" t="s">
        <v>52</v>
      </c>
      <c r="O8" s="61"/>
      <c r="Q8" s="37"/>
      <c r="R8" s="70"/>
    </row>
    <row r="9" spans="1:18" s="29" customFormat="1" ht="20.100000000000001" customHeight="1" x14ac:dyDescent="0.25">
      <c r="A9" s="15" t="s">
        <v>9</v>
      </c>
      <c r="B9" s="16" t="s">
        <v>18</v>
      </c>
      <c r="C9" s="17">
        <v>1</v>
      </c>
      <c r="D9" s="18">
        <v>0</v>
      </c>
      <c r="E9" s="18">
        <v>0</v>
      </c>
      <c r="F9" s="18">
        <v>0</v>
      </c>
      <c r="G9" s="18">
        <v>1</v>
      </c>
      <c r="H9" s="20">
        <f t="shared" si="1"/>
        <v>1</v>
      </c>
      <c r="I9" s="21">
        <v>0</v>
      </c>
      <c r="J9" s="21">
        <v>140.6</v>
      </c>
      <c r="K9" s="22">
        <f t="shared" si="0"/>
        <v>140.6</v>
      </c>
      <c r="L9" s="30"/>
      <c r="M9" s="30"/>
      <c r="O9" s="61"/>
      <c r="R9" s="64"/>
    </row>
    <row r="10" spans="1:18" s="29" customFormat="1" ht="21" customHeight="1" x14ac:dyDescent="0.25">
      <c r="A10" s="27" t="s">
        <v>11</v>
      </c>
      <c r="B10" s="35" t="s">
        <v>19</v>
      </c>
      <c r="C10" s="17">
        <v>15</v>
      </c>
      <c r="D10" s="18">
        <v>0</v>
      </c>
      <c r="E10" s="18">
        <v>0</v>
      </c>
      <c r="F10" s="29">
        <v>13</v>
      </c>
      <c r="G10" s="18">
        <v>2</v>
      </c>
      <c r="H10" s="20">
        <f t="shared" si="1"/>
        <v>15</v>
      </c>
      <c r="I10" s="21">
        <v>1426.99</v>
      </c>
      <c r="J10" s="21">
        <v>5087.7299999999996</v>
      </c>
      <c r="K10" s="22">
        <f t="shared" si="0"/>
        <v>6514.7199999999993</v>
      </c>
      <c r="L10" s="30"/>
      <c r="M10" s="30"/>
      <c r="O10" s="61"/>
      <c r="Q10" s="37"/>
      <c r="R10" s="68"/>
    </row>
    <row r="11" spans="1:18" s="29" customFormat="1" ht="23.1" customHeight="1" x14ac:dyDescent="0.25">
      <c r="A11" s="27" t="s">
        <v>11</v>
      </c>
      <c r="B11" s="41" t="s">
        <v>20</v>
      </c>
      <c r="C11" s="17">
        <v>2</v>
      </c>
      <c r="D11" s="18">
        <v>0</v>
      </c>
      <c r="E11" s="18">
        <v>0</v>
      </c>
      <c r="F11" s="18">
        <v>4</v>
      </c>
      <c r="G11" s="18">
        <v>7</v>
      </c>
      <c r="H11" s="20">
        <f t="shared" si="1"/>
        <v>11</v>
      </c>
      <c r="I11" s="21">
        <v>141.08000000000001</v>
      </c>
      <c r="J11" s="21">
        <v>7471.25</v>
      </c>
      <c r="K11" s="22">
        <f t="shared" si="0"/>
        <v>7612.33</v>
      </c>
      <c r="M11" s="30"/>
      <c r="N11" s="23" t="s">
        <v>65</v>
      </c>
      <c r="O11" s="61"/>
      <c r="P11" s="42">
        <v>2</v>
      </c>
      <c r="Q11" s="29">
        <v>1</v>
      </c>
      <c r="R11" s="65" t="s">
        <v>66</v>
      </c>
    </row>
    <row r="12" spans="1:18" s="29" customFormat="1" ht="20.45" customHeight="1" x14ac:dyDescent="0.25">
      <c r="A12" s="15" t="s">
        <v>13</v>
      </c>
      <c r="B12" s="31" t="s">
        <v>21</v>
      </c>
      <c r="C12" s="17">
        <v>63</v>
      </c>
      <c r="D12" s="18">
        <v>2</v>
      </c>
      <c r="E12" s="18">
        <v>0</v>
      </c>
      <c r="F12" s="18">
        <v>43</v>
      </c>
      <c r="G12" s="18">
        <v>18</v>
      </c>
      <c r="H12" s="20">
        <f t="shared" si="1"/>
        <v>61</v>
      </c>
      <c r="I12" s="21">
        <v>3012.45</v>
      </c>
      <c r="J12" s="21">
        <v>2715.6</v>
      </c>
      <c r="K12" s="22">
        <f t="shared" si="0"/>
        <v>5728.0499999999993</v>
      </c>
      <c r="L12" s="23" t="s">
        <v>72</v>
      </c>
      <c r="M12" s="30"/>
      <c r="O12" s="61"/>
      <c r="R12" s="64"/>
    </row>
    <row r="13" spans="1:18" s="29" customFormat="1" ht="24.6" customHeight="1" x14ac:dyDescent="0.25">
      <c r="A13" s="15" t="s">
        <v>9</v>
      </c>
      <c r="B13" s="39" t="s">
        <v>22</v>
      </c>
      <c r="C13" s="17">
        <v>41</v>
      </c>
      <c r="D13" s="18">
        <v>5</v>
      </c>
      <c r="E13" s="18">
        <v>1</v>
      </c>
      <c r="F13" s="18">
        <v>36</v>
      </c>
      <c r="G13" s="18">
        <v>1</v>
      </c>
      <c r="H13" s="20">
        <f t="shared" si="1"/>
        <v>37</v>
      </c>
      <c r="I13" s="21">
        <v>13452.81</v>
      </c>
      <c r="J13" s="21">
        <v>718.99</v>
      </c>
      <c r="K13" s="22">
        <f t="shared" si="0"/>
        <v>14171.8</v>
      </c>
      <c r="L13" s="23" t="s">
        <v>73</v>
      </c>
      <c r="M13" s="30" t="s">
        <v>70</v>
      </c>
      <c r="O13" s="61"/>
      <c r="R13" s="64"/>
    </row>
    <row r="14" spans="1:18" s="29" customFormat="1" ht="21.95" customHeight="1" x14ac:dyDescent="0.25">
      <c r="A14" s="15" t="s">
        <v>13</v>
      </c>
      <c r="B14" s="44" t="s">
        <v>23</v>
      </c>
      <c r="C14" s="17">
        <v>35</v>
      </c>
      <c r="D14" s="18">
        <v>9</v>
      </c>
      <c r="E14" s="19">
        <v>4</v>
      </c>
      <c r="F14" s="18">
        <v>25</v>
      </c>
      <c r="G14" s="18">
        <v>5</v>
      </c>
      <c r="H14" s="20">
        <f t="shared" si="1"/>
        <v>30</v>
      </c>
      <c r="I14" s="21">
        <v>2154.1</v>
      </c>
      <c r="J14" s="21">
        <v>524.53</v>
      </c>
      <c r="K14" s="22">
        <f t="shared" si="0"/>
        <v>2678.63</v>
      </c>
      <c r="L14" s="74" t="s">
        <v>63</v>
      </c>
      <c r="M14" s="25" t="s">
        <v>59</v>
      </c>
      <c r="O14" s="61"/>
      <c r="R14" s="64"/>
    </row>
    <row r="15" spans="1:18" s="29" customFormat="1" ht="21.95" customHeight="1" x14ac:dyDescent="0.25">
      <c r="A15" s="15" t="s">
        <v>13</v>
      </c>
      <c r="B15" s="44" t="s">
        <v>24</v>
      </c>
      <c r="C15" s="17">
        <v>71</v>
      </c>
      <c r="D15" s="18">
        <v>2</v>
      </c>
      <c r="E15" s="18">
        <v>1</v>
      </c>
      <c r="F15" s="18">
        <v>63</v>
      </c>
      <c r="G15" s="18">
        <v>7</v>
      </c>
      <c r="H15" s="20">
        <f>SUM(F15,G15)</f>
        <v>70</v>
      </c>
      <c r="I15" s="21">
        <v>4443.2299999999996</v>
      </c>
      <c r="J15" s="21">
        <v>513.22</v>
      </c>
      <c r="K15" s="22">
        <f t="shared" si="0"/>
        <v>4956.45</v>
      </c>
      <c r="L15" s="23" t="s">
        <v>74</v>
      </c>
      <c r="M15" s="30" t="s">
        <v>53</v>
      </c>
      <c r="N15" s="30" t="s">
        <v>60</v>
      </c>
      <c r="O15" s="61"/>
      <c r="R15" s="64"/>
    </row>
    <row r="16" spans="1:18" s="29" customFormat="1" ht="21" customHeight="1" x14ac:dyDescent="0.25">
      <c r="A16" s="27" t="s">
        <v>11</v>
      </c>
      <c r="B16" s="35" t="s">
        <v>25</v>
      </c>
      <c r="C16" s="17">
        <v>72</v>
      </c>
      <c r="D16" s="18">
        <v>5</v>
      </c>
      <c r="E16" s="18">
        <v>0</v>
      </c>
      <c r="F16" s="18">
        <v>62</v>
      </c>
      <c r="G16" s="18">
        <v>5</v>
      </c>
      <c r="H16" s="20">
        <f t="shared" si="1"/>
        <v>67</v>
      </c>
      <c r="I16" s="29">
        <v>19126.560000000001</v>
      </c>
      <c r="J16" s="29">
        <v>3449.21</v>
      </c>
      <c r="K16" s="22">
        <f t="shared" si="0"/>
        <v>22575.77</v>
      </c>
      <c r="L16" s="23" t="s">
        <v>75</v>
      </c>
      <c r="M16" s="30"/>
      <c r="O16" s="61"/>
      <c r="Q16" s="26">
        <v>1</v>
      </c>
      <c r="R16" s="72" t="s">
        <v>42</v>
      </c>
    </row>
    <row r="17" spans="1:18" s="29" customFormat="1" ht="24" customHeight="1" x14ac:dyDescent="0.25">
      <c r="A17" s="15" t="s">
        <v>13</v>
      </c>
      <c r="B17" s="31" t="s">
        <v>40</v>
      </c>
      <c r="C17" s="17">
        <v>89</v>
      </c>
      <c r="D17" s="18">
        <v>6</v>
      </c>
      <c r="E17" s="18">
        <v>0</v>
      </c>
      <c r="F17" s="18">
        <v>23</v>
      </c>
      <c r="G17" s="18">
        <v>60</v>
      </c>
      <c r="H17" s="20">
        <f t="shared" si="1"/>
        <v>83</v>
      </c>
      <c r="I17" s="21">
        <v>1553.38</v>
      </c>
      <c r="J17" s="21">
        <v>16147.2</v>
      </c>
      <c r="K17" s="22">
        <f t="shared" si="0"/>
        <v>17700.580000000002</v>
      </c>
      <c r="L17" s="23" t="s">
        <v>76</v>
      </c>
      <c r="M17" s="30"/>
      <c r="O17" s="61"/>
      <c r="P17" s="45"/>
      <c r="Q17" s="37"/>
      <c r="R17" s="71"/>
    </row>
    <row r="18" spans="1:18" s="29" customFormat="1" ht="24" customHeight="1" x14ac:dyDescent="0.25">
      <c r="A18" s="15"/>
      <c r="B18" s="46" t="s">
        <v>41</v>
      </c>
      <c r="C18" s="17">
        <v>5</v>
      </c>
      <c r="D18" s="18">
        <v>0</v>
      </c>
      <c r="E18" s="19">
        <v>0</v>
      </c>
      <c r="F18" s="18">
        <v>2</v>
      </c>
      <c r="G18" s="18">
        <v>3</v>
      </c>
      <c r="H18" s="20">
        <f t="shared" si="1"/>
        <v>5</v>
      </c>
      <c r="I18" s="21">
        <v>57.5</v>
      </c>
      <c r="J18" s="21">
        <v>1786.66</v>
      </c>
      <c r="K18" s="22">
        <f t="shared" si="0"/>
        <v>1844.16</v>
      </c>
      <c r="L18" s="30"/>
      <c r="M18" s="30"/>
      <c r="O18" s="61"/>
      <c r="P18" s="45"/>
      <c r="R18" s="47"/>
    </row>
    <row r="19" spans="1:18" s="29" customFormat="1" ht="27.6" customHeight="1" x14ac:dyDescent="0.25">
      <c r="A19" s="15" t="s">
        <v>13</v>
      </c>
      <c r="B19" s="31" t="s">
        <v>26</v>
      </c>
      <c r="C19" s="17">
        <v>109</v>
      </c>
      <c r="D19" s="18">
        <v>1</v>
      </c>
      <c r="E19" s="18">
        <v>7</v>
      </c>
      <c r="F19" s="18">
        <v>28</v>
      </c>
      <c r="G19" s="18">
        <v>87</v>
      </c>
      <c r="H19" s="20">
        <f t="shared" si="1"/>
        <v>115</v>
      </c>
      <c r="I19" s="21">
        <v>1495.78</v>
      </c>
      <c r="J19" s="21">
        <v>11264.24</v>
      </c>
      <c r="K19" s="22">
        <f t="shared" si="0"/>
        <v>12760.02</v>
      </c>
      <c r="L19" s="30" t="s">
        <v>54</v>
      </c>
      <c r="M19" s="43" t="s">
        <v>64</v>
      </c>
      <c r="N19" s="30"/>
      <c r="O19" s="61"/>
      <c r="P19" s="45"/>
      <c r="Q19" s="45">
        <v>1</v>
      </c>
      <c r="R19" s="66" t="s">
        <v>38</v>
      </c>
    </row>
    <row r="20" spans="1:18" s="29" customFormat="1" ht="27.6" customHeight="1" x14ac:dyDescent="0.25">
      <c r="A20" s="15" t="s">
        <v>9</v>
      </c>
      <c r="B20" s="16" t="s">
        <v>27</v>
      </c>
      <c r="C20" s="17">
        <v>74</v>
      </c>
      <c r="D20" s="18">
        <v>7</v>
      </c>
      <c r="E20" s="18">
        <v>1</v>
      </c>
      <c r="F20" s="18">
        <v>40</v>
      </c>
      <c r="G20" s="18">
        <v>28</v>
      </c>
      <c r="H20" s="20">
        <f t="shared" si="1"/>
        <v>68</v>
      </c>
      <c r="I20" s="21">
        <v>8584.6200000000008</v>
      </c>
      <c r="J20" s="21">
        <v>22616.19</v>
      </c>
      <c r="K20" s="22">
        <f t="shared" si="0"/>
        <v>31200.809999999998</v>
      </c>
      <c r="L20" s="23" t="s">
        <v>77</v>
      </c>
      <c r="M20" s="30" t="s">
        <v>61</v>
      </c>
      <c r="O20" s="61"/>
      <c r="P20" s="45"/>
      <c r="R20" s="36"/>
    </row>
    <row r="21" spans="1:18" s="29" customFormat="1" ht="29.1" customHeight="1" x14ac:dyDescent="0.25">
      <c r="A21" s="15" t="s">
        <v>9</v>
      </c>
      <c r="B21" s="16" t="s">
        <v>28</v>
      </c>
      <c r="C21" s="17">
        <v>135</v>
      </c>
      <c r="D21" s="18">
        <v>6</v>
      </c>
      <c r="E21" s="18">
        <v>0</v>
      </c>
      <c r="F21" s="48">
        <v>65</v>
      </c>
      <c r="G21" s="18">
        <v>64</v>
      </c>
      <c r="H21" s="20">
        <f>SUM(F21,G21)</f>
        <v>129</v>
      </c>
      <c r="I21" s="21">
        <v>31038.45</v>
      </c>
      <c r="J21" s="21">
        <v>43757.05</v>
      </c>
      <c r="K21" s="22">
        <f>SUM(I21,J21)</f>
        <v>74795.5</v>
      </c>
      <c r="L21" s="23" t="s">
        <v>78</v>
      </c>
      <c r="M21" s="30"/>
      <c r="O21" s="61"/>
      <c r="P21" s="45"/>
      <c r="R21" s="67"/>
    </row>
    <row r="22" spans="1:18" s="29" customFormat="1" ht="26.45" customHeight="1" x14ac:dyDescent="0.25">
      <c r="A22" s="15" t="s">
        <v>13</v>
      </c>
      <c r="B22" s="44" t="s">
        <v>29</v>
      </c>
      <c r="C22" s="17">
        <v>52</v>
      </c>
      <c r="D22" s="18">
        <v>2</v>
      </c>
      <c r="E22" s="18">
        <v>0</v>
      </c>
      <c r="F22" s="18">
        <v>41</v>
      </c>
      <c r="G22" s="18">
        <v>9</v>
      </c>
      <c r="H22" s="20">
        <f t="shared" si="1"/>
        <v>50</v>
      </c>
      <c r="I22" s="21">
        <v>4271.6899999999996</v>
      </c>
      <c r="J22" s="21">
        <v>2498.48</v>
      </c>
      <c r="K22" s="22">
        <f t="shared" si="0"/>
        <v>6770.17</v>
      </c>
      <c r="L22" s="23" t="s">
        <v>79</v>
      </c>
      <c r="M22" s="30"/>
      <c r="O22" s="61"/>
      <c r="R22" s="64"/>
    </row>
    <row r="23" spans="1:18" s="29" customFormat="1" ht="30" customHeight="1" x14ac:dyDescent="0.25">
      <c r="A23" s="49" t="s">
        <v>30</v>
      </c>
      <c r="B23" s="50" t="s">
        <v>31</v>
      </c>
      <c r="C23" s="51">
        <v>170</v>
      </c>
      <c r="D23" s="52">
        <v>14</v>
      </c>
      <c r="E23" s="52">
        <v>1</v>
      </c>
      <c r="F23" s="52">
        <v>121</v>
      </c>
      <c r="G23" s="52">
        <v>36</v>
      </c>
      <c r="H23" s="20">
        <f t="shared" si="1"/>
        <v>157</v>
      </c>
      <c r="I23" s="53">
        <v>13208.22</v>
      </c>
      <c r="J23" s="53">
        <v>31837.38</v>
      </c>
      <c r="K23" s="54">
        <f t="shared" si="0"/>
        <v>45045.599999999999</v>
      </c>
      <c r="L23" s="23" t="s">
        <v>80</v>
      </c>
      <c r="M23" s="30" t="s">
        <v>56</v>
      </c>
      <c r="N23" s="29" t="s">
        <v>57</v>
      </c>
      <c r="O23" s="61"/>
      <c r="P23" s="45">
        <v>1</v>
      </c>
      <c r="R23" s="64" t="s">
        <v>55</v>
      </c>
    </row>
    <row r="24" spans="1:18" s="29" customFormat="1" ht="30" customHeight="1" x14ac:dyDescent="0.25">
      <c r="A24" s="49"/>
      <c r="B24" s="55" t="s">
        <v>62</v>
      </c>
      <c r="C24" s="51"/>
      <c r="D24" s="52"/>
      <c r="E24" s="52"/>
      <c r="F24" s="52">
        <f>6+2</f>
        <v>8</v>
      </c>
      <c r="G24" s="52">
        <f>SUM(18+16)</f>
        <v>34</v>
      </c>
      <c r="H24" s="56">
        <f t="shared" si="1"/>
        <v>42</v>
      </c>
      <c r="I24" s="53">
        <f>906.8+69.63</f>
        <v>976.43</v>
      </c>
      <c r="J24" s="53">
        <v>9122.34</v>
      </c>
      <c r="K24" s="54">
        <f>SUM(I24,J24)</f>
        <v>10098.77</v>
      </c>
      <c r="L24" s="23"/>
      <c r="M24" s="30"/>
      <c r="N24" s="43" t="s">
        <v>68</v>
      </c>
      <c r="O24" s="61"/>
      <c r="P24" s="45"/>
      <c r="R24" s="64"/>
    </row>
    <row r="25" spans="1:18" s="29" customFormat="1" ht="30" customHeight="1" x14ac:dyDescent="0.25">
      <c r="A25" s="49"/>
      <c r="B25" s="57" t="s">
        <v>58</v>
      </c>
      <c r="C25" s="51"/>
      <c r="D25" s="52"/>
      <c r="E25" s="52"/>
      <c r="F25" s="52">
        <v>3</v>
      </c>
      <c r="G25" s="52">
        <v>12</v>
      </c>
      <c r="H25" s="20">
        <f t="shared" si="1"/>
        <v>15</v>
      </c>
      <c r="I25" s="29">
        <v>233.45</v>
      </c>
      <c r="J25" s="53">
        <v>1224.5</v>
      </c>
      <c r="K25" s="54">
        <f>SUM(I25,J25)</f>
        <v>1457.95</v>
      </c>
      <c r="L25" s="43" t="s">
        <v>51</v>
      </c>
      <c r="M25" s="30"/>
      <c r="N25" s="29" t="s">
        <v>67</v>
      </c>
      <c r="O25" s="61"/>
      <c r="P25" s="45"/>
      <c r="R25" s="64"/>
    </row>
    <row r="26" spans="1:18" ht="24.6" customHeight="1" x14ac:dyDescent="0.2">
      <c r="C26" s="2"/>
    </row>
    <row r="27" spans="1:18" ht="24" customHeight="1" x14ac:dyDescent="0.25">
      <c r="A27" s="58" t="s">
        <v>32</v>
      </c>
      <c r="B27" s="58"/>
      <c r="C27" s="3">
        <f>SUM(C2:C23)</f>
        <v>1244</v>
      </c>
      <c r="D27" s="3">
        <f>SUM(D2:D23)</f>
        <v>69</v>
      </c>
      <c r="E27" s="3">
        <f>SUM(E2:E25)</f>
        <v>22</v>
      </c>
      <c r="F27" s="3">
        <f>SUM(F2:F25)</f>
        <v>820</v>
      </c>
      <c r="G27" s="3">
        <f>SUM(G2:G25)</f>
        <v>443</v>
      </c>
      <c r="H27" s="3">
        <f>SUM(H2:H23)</f>
        <v>1206</v>
      </c>
      <c r="I27" s="4">
        <f>SUM(I2:I25)</f>
        <v>167112.81</v>
      </c>
      <c r="J27" s="4">
        <f>SUM(J2:J23)</f>
        <v>201416.10000000003</v>
      </c>
      <c r="K27" s="4">
        <f>SUM(K2:K25)</f>
        <v>378875.75</v>
      </c>
    </row>
    <row r="34" spans="1:1" ht="15" x14ac:dyDescent="0.25">
      <c r="A34" s="14"/>
    </row>
  </sheetData>
  <mergeCells count="1">
    <mergeCell ref="A27:B27"/>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Feuil1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2025-01-31T12:34:53Z</dcterms:modified>
</cp:coreProperties>
</file>